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19 год\04. отчет за 2019 год\На Правительство\"/>
    </mc:Choice>
  </mc:AlternateContent>
  <bookViews>
    <workbookView xWindow="10230" yWindow="0" windowWidth="21570" windowHeight="12390"/>
  </bookViews>
  <sheets>
    <sheet name="регпроекты" sheetId="2" r:id="rId1"/>
  </sheets>
  <definedNames>
    <definedName name="_xlnm.Print_Titles" localSheetId="0">регпроекты!$A:$B</definedName>
    <definedName name="_xlnm.Print_Area" localSheetId="0">регпроекты!$A$1:$DB$35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X33" i="2" l="1"/>
  <c r="AV33" i="2"/>
  <c r="AB38" i="2" l="1"/>
  <c r="DC35" i="2" l="1"/>
  <c r="DD35" i="2"/>
  <c r="DE35" i="2"/>
  <c r="DF35" i="2"/>
  <c r="DG35" i="2"/>
  <c r="DH35" i="2"/>
  <c r="AQ20" i="2"/>
  <c r="AC12" i="2"/>
  <c r="AD12" i="2"/>
  <c r="AC13" i="2"/>
  <c r="AD13" i="2"/>
  <c r="AC14" i="2"/>
  <c r="AD14" i="2"/>
  <c r="AC15" i="2"/>
  <c r="AD15" i="2"/>
  <c r="AC16" i="2"/>
  <c r="AD16" i="2"/>
  <c r="AC17" i="2"/>
  <c r="AD17" i="2"/>
  <c r="AC18" i="2"/>
  <c r="AD18" i="2"/>
  <c r="AC19" i="2"/>
  <c r="AD19" i="2"/>
  <c r="AC20" i="2"/>
  <c r="AD20" i="2"/>
  <c r="AC21" i="2"/>
  <c r="AD21" i="2"/>
  <c r="AC22" i="2"/>
  <c r="AD22" i="2"/>
  <c r="AC23" i="2"/>
  <c r="AD23" i="2"/>
  <c r="AC24" i="2"/>
  <c r="AD24" i="2"/>
  <c r="AC25" i="2"/>
  <c r="AD25" i="2"/>
  <c r="AC26" i="2"/>
  <c r="AD26" i="2"/>
  <c r="AC27" i="2"/>
  <c r="AD27" i="2"/>
  <c r="AC28" i="2"/>
  <c r="AD28" i="2"/>
  <c r="AC29" i="2"/>
  <c r="AD29" i="2"/>
  <c r="AC30" i="2"/>
  <c r="AD30" i="2"/>
  <c r="AC31" i="2"/>
  <c r="AD31" i="2"/>
  <c r="AC32" i="2"/>
  <c r="AD32" i="2"/>
  <c r="AC33" i="2"/>
  <c r="AD33" i="2"/>
  <c r="AC34" i="2"/>
  <c r="AD34" i="2"/>
  <c r="AE35" i="2"/>
  <c r="AF35" i="2"/>
  <c r="AG35" i="2"/>
  <c r="AH35" i="2"/>
  <c r="AC35" i="2" l="1"/>
  <c r="AD35" i="2"/>
  <c r="CU12" i="2" l="1"/>
  <c r="CV12" i="2"/>
  <c r="CU14" i="2"/>
  <c r="CV14" i="2"/>
  <c r="CU15" i="2"/>
  <c r="CV15" i="2"/>
  <c r="CU16" i="2"/>
  <c r="CV16" i="2"/>
  <c r="CU17" i="2"/>
  <c r="CV17" i="2"/>
  <c r="CU18" i="2"/>
  <c r="CV18" i="2"/>
  <c r="CU19" i="2"/>
  <c r="CV19" i="2"/>
  <c r="CU20" i="2"/>
  <c r="CV20" i="2"/>
  <c r="CU21" i="2"/>
  <c r="CV21" i="2"/>
  <c r="CU22" i="2"/>
  <c r="CV22" i="2"/>
  <c r="CU23" i="2"/>
  <c r="CV23" i="2"/>
  <c r="CU24" i="2"/>
  <c r="CV24" i="2"/>
  <c r="CU25" i="2"/>
  <c r="CV25" i="2"/>
  <c r="CU26" i="2"/>
  <c r="CV26" i="2"/>
  <c r="CU27" i="2"/>
  <c r="CV27" i="2"/>
  <c r="CU28" i="2"/>
  <c r="CV28" i="2"/>
  <c r="CU29" i="2"/>
  <c r="CV29" i="2"/>
  <c r="CU30" i="2"/>
  <c r="CV30" i="2"/>
  <c r="CU31" i="2"/>
  <c r="CV31" i="2"/>
  <c r="CU32" i="2"/>
  <c r="CV32" i="2"/>
  <c r="CU33" i="2"/>
  <c r="CV33" i="2"/>
  <c r="CU34" i="2"/>
  <c r="CV34" i="2"/>
  <c r="CV13" i="2"/>
  <c r="CU13" i="2"/>
  <c r="CO13" i="2"/>
  <c r="CP13" i="2"/>
  <c r="CO14" i="2"/>
  <c r="CP14" i="2"/>
  <c r="CO15" i="2"/>
  <c r="CP15" i="2"/>
  <c r="CO16" i="2"/>
  <c r="CP16" i="2"/>
  <c r="CO17" i="2"/>
  <c r="CP17" i="2"/>
  <c r="CO18" i="2"/>
  <c r="CP18" i="2"/>
  <c r="CO19" i="2"/>
  <c r="CP19" i="2"/>
  <c r="CO20" i="2"/>
  <c r="CP20" i="2"/>
  <c r="CO21" i="2"/>
  <c r="CP21" i="2"/>
  <c r="CO22" i="2"/>
  <c r="CP22" i="2"/>
  <c r="CO23" i="2"/>
  <c r="CP23" i="2"/>
  <c r="CO24" i="2"/>
  <c r="CP24" i="2"/>
  <c r="CO25" i="2"/>
  <c r="CP25" i="2"/>
  <c r="CO26" i="2"/>
  <c r="CP26" i="2"/>
  <c r="CO27" i="2"/>
  <c r="CP27" i="2"/>
  <c r="CO28" i="2"/>
  <c r="CP28" i="2"/>
  <c r="CO29" i="2"/>
  <c r="CP29" i="2"/>
  <c r="CO30" i="2"/>
  <c r="CP30" i="2"/>
  <c r="CO31" i="2"/>
  <c r="CP31" i="2"/>
  <c r="CO32" i="2"/>
  <c r="CP32" i="2"/>
  <c r="CO33" i="2"/>
  <c r="CP33" i="2"/>
  <c r="CO34" i="2"/>
  <c r="CP34" i="2"/>
  <c r="CP12" i="2"/>
  <c r="CO12" i="2"/>
  <c r="BU13" i="2"/>
  <c r="BV13" i="2"/>
  <c r="BU14" i="2"/>
  <c r="BV14" i="2"/>
  <c r="BT14" i="2" s="1"/>
  <c r="BU15" i="2"/>
  <c r="BV15" i="2"/>
  <c r="BU16" i="2"/>
  <c r="BV16" i="2"/>
  <c r="BT16" i="2" s="1"/>
  <c r="BU17" i="2"/>
  <c r="BV17" i="2"/>
  <c r="BU18" i="2"/>
  <c r="BV18" i="2"/>
  <c r="BT18" i="2" s="1"/>
  <c r="BU19" i="2"/>
  <c r="BV19" i="2"/>
  <c r="BU20" i="2"/>
  <c r="BV20" i="2"/>
  <c r="BT20" i="2" s="1"/>
  <c r="BU21" i="2"/>
  <c r="BV21" i="2"/>
  <c r="BU22" i="2"/>
  <c r="BV22" i="2"/>
  <c r="BT22" i="2" s="1"/>
  <c r="BU23" i="2"/>
  <c r="BV23" i="2"/>
  <c r="BU24" i="2"/>
  <c r="BV24" i="2"/>
  <c r="BT24" i="2" s="1"/>
  <c r="BU25" i="2"/>
  <c r="BV25" i="2"/>
  <c r="BU26" i="2"/>
  <c r="BV26" i="2"/>
  <c r="BT26" i="2" s="1"/>
  <c r="BU27" i="2"/>
  <c r="BV27" i="2"/>
  <c r="BU28" i="2"/>
  <c r="BV28" i="2"/>
  <c r="BT28" i="2" s="1"/>
  <c r="BU29" i="2"/>
  <c r="BV29" i="2"/>
  <c r="BU30" i="2"/>
  <c r="BV30" i="2"/>
  <c r="BT30" i="2" s="1"/>
  <c r="BU31" i="2"/>
  <c r="BV31" i="2"/>
  <c r="BU32" i="2"/>
  <c r="BV32" i="2"/>
  <c r="BT32" i="2" s="1"/>
  <c r="BU33" i="2"/>
  <c r="BV33" i="2"/>
  <c r="BU34" i="2"/>
  <c r="BV34" i="2"/>
  <c r="BT34" i="2" s="1"/>
  <c r="BV12" i="2"/>
  <c r="BU12" i="2"/>
  <c r="BN34" i="2"/>
  <c r="BM34" i="2"/>
  <c r="BN33" i="2"/>
  <c r="BM33" i="2"/>
  <c r="BN32" i="2"/>
  <c r="BM32" i="2"/>
  <c r="BN31" i="2"/>
  <c r="BM31" i="2"/>
  <c r="BN30" i="2"/>
  <c r="BM30" i="2"/>
  <c r="BN29" i="2"/>
  <c r="BM29" i="2"/>
  <c r="BN28" i="2"/>
  <c r="BM28" i="2"/>
  <c r="BN27" i="2"/>
  <c r="BM27" i="2"/>
  <c r="BN26" i="2"/>
  <c r="BM26" i="2"/>
  <c r="BN25" i="2"/>
  <c r="BM25" i="2"/>
  <c r="BN24" i="2"/>
  <c r="BM24" i="2"/>
  <c r="BN23" i="2"/>
  <c r="BM23" i="2"/>
  <c r="BN22" i="2"/>
  <c r="BM22" i="2"/>
  <c r="BN21" i="2"/>
  <c r="BM21" i="2"/>
  <c r="BN20" i="2"/>
  <c r="BM20" i="2"/>
  <c r="BN19" i="2"/>
  <c r="BM19" i="2"/>
  <c r="BN18" i="2"/>
  <c r="BM18" i="2"/>
  <c r="BN17" i="2"/>
  <c r="BM17" i="2"/>
  <c r="BN16" i="2"/>
  <c r="BM16" i="2"/>
  <c r="BN15" i="2"/>
  <c r="BM15" i="2"/>
  <c r="BN14" i="2"/>
  <c r="BM14" i="2"/>
  <c r="BN13" i="2"/>
  <c r="BM13" i="2"/>
  <c r="BN12" i="2"/>
  <c r="BM12" i="2"/>
  <c r="BG13" i="2"/>
  <c r="BH13" i="2"/>
  <c r="BG14" i="2"/>
  <c r="BH14" i="2"/>
  <c r="BG15" i="2"/>
  <c r="BH15" i="2"/>
  <c r="BG16" i="2"/>
  <c r="BH16" i="2"/>
  <c r="BG17" i="2"/>
  <c r="BH17" i="2"/>
  <c r="BG18" i="2"/>
  <c r="BH18" i="2"/>
  <c r="BG19" i="2"/>
  <c r="BH19" i="2"/>
  <c r="BG20" i="2"/>
  <c r="BH20" i="2"/>
  <c r="BG21" i="2"/>
  <c r="BH21" i="2"/>
  <c r="BG22" i="2"/>
  <c r="BH22" i="2"/>
  <c r="BG23" i="2"/>
  <c r="BH23" i="2"/>
  <c r="BG24" i="2"/>
  <c r="BH24" i="2"/>
  <c r="BG25" i="2"/>
  <c r="BH25" i="2"/>
  <c r="BG26" i="2"/>
  <c r="BH26" i="2"/>
  <c r="BG27" i="2"/>
  <c r="BH27" i="2"/>
  <c r="BG28" i="2"/>
  <c r="BH28" i="2"/>
  <c r="BG29" i="2"/>
  <c r="BH29" i="2"/>
  <c r="BG30" i="2"/>
  <c r="BH30" i="2"/>
  <c r="BG31" i="2"/>
  <c r="BH31" i="2"/>
  <c r="BG32" i="2"/>
  <c r="BH32" i="2"/>
  <c r="BG33" i="2"/>
  <c r="BH33" i="2"/>
  <c r="BG34" i="2"/>
  <c r="BH34" i="2"/>
  <c r="BH12" i="2"/>
  <c r="BG12" i="2"/>
  <c r="BC13" i="2"/>
  <c r="BD13" i="2"/>
  <c r="BC14" i="2"/>
  <c r="BD14" i="2"/>
  <c r="BC15" i="2"/>
  <c r="BD15" i="2"/>
  <c r="BC16" i="2"/>
  <c r="BD16" i="2"/>
  <c r="BC17" i="2"/>
  <c r="BD17" i="2"/>
  <c r="BC18" i="2"/>
  <c r="BD18" i="2"/>
  <c r="BC19" i="2"/>
  <c r="BD19" i="2"/>
  <c r="BC20" i="2"/>
  <c r="BD20" i="2"/>
  <c r="BC21" i="2"/>
  <c r="BD21" i="2"/>
  <c r="BC22" i="2"/>
  <c r="BD22" i="2"/>
  <c r="BC23" i="2"/>
  <c r="BD23" i="2"/>
  <c r="BC24" i="2"/>
  <c r="BD24" i="2"/>
  <c r="BC25" i="2"/>
  <c r="BD25" i="2"/>
  <c r="BC26" i="2"/>
  <c r="BD26" i="2"/>
  <c r="BC27" i="2"/>
  <c r="BD27" i="2"/>
  <c r="BC28" i="2"/>
  <c r="BD28" i="2"/>
  <c r="BC29" i="2"/>
  <c r="BD29" i="2"/>
  <c r="BC30" i="2"/>
  <c r="BD30" i="2"/>
  <c r="BC31" i="2"/>
  <c r="BD31" i="2"/>
  <c r="BC32" i="2"/>
  <c r="BD32" i="2"/>
  <c r="BC33" i="2"/>
  <c r="BD33" i="2"/>
  <c r="BC34" i="2"/>
  <c r="BD34" i="2"/>
  <c r="BD12" i="2"/>
  <c r="BC12" i="2"/>
  <c r="AS13" i="2"/>
  <c r="AT13" i="2"/>
  <c r="AS14" i="2"/>
  <c r="AT14" i="2"/>
  <c r="AS15" i="2"/>
  <c r="AT15" i="2"/>
  <c r="AS16" i="2"/>
  <c r="AT16" i="2"/>
  <c r="AS17" i="2"/>
  <c r="AT17" i="2"/>
  <c r="AS18" i="2"/>
  <c r="AT18" i="2"/>
  <c r="AS19" i="2"/>
  <c r="AT19" i="2"/>
  <c r="AS20" i="2"/>
  <c r="AT20" i="2"/>
  <c r="AS21" i="2"/>
  <c r="AT21" i="2"/>
  <c r="AS22" i="2"/>
  <c r="AT22" i="2"/>
  <c r="AS23" i="2"/>
  <c r="AT23" i="2"/>
  <c r="AS24" i="2"/>
  <c r="AT24" i="2"/>
  <c r="AS25" i="2"/>
  <c r="AT25" i="2"/>
  <c r="AS26" i="2"/>
  <c r="AT26" i="2"/>
  <c r="AS27" i="2"/>
  <c r="AT27" i="2"/>
  <c r="AS28" i="2"/>
  <c r="AT28" i="2"/>
  <c r="AS29" i="2"/>
  <c r="AT29" i="2"/>
  <c r="AS30" i="2"/>
  <c r="AT30" i="2"/>
  <c r="AS31" i="2"/>
  <c r="AT31" i="2"/>
  <c r="AS32" i="2"/>
  <c r="AT32" i="2"/>
  <c r="AS33" i="2"/>
  <c r="AT33" i="2"/>
  <c r="AS34" i="2"/>
  <c r="AT34" i="2"/>
  <c r="AT12" i="2"/>
  <c r="AS12" i="2"/>
  <c r="AI13" i="2"/>
  <c r="AJ13" i="2"/>
  <c r="AI14" i="2"/>
  <c r="AJ14" i="2"/>
  <c r="AI15" i="2"/>
  <c r="AJ15" i="2"/>
  <c r="AI16" i="2"/>
  <c r="AJ16" i="2"/>
  <c r="AI17" i="2"/>
  <c r="AJ17" i="2"/>
  <c r="AI18" i="2"/>
  <c r="AJ18" i="2"/>
  <c r="AI19" i="2"/>
  <c r="AJ19" i="2"/>
  <c r="AI20" i="2"/>
  <c r="AJ20" i="2"/>
  <c r="AI21" i="2"/>
  <c r="AJ21" i="2"/>
  <c r="AI22" i="2"/>
  <c r="AJ22" i="2"/>
  <c r="AI23" i="2"/>
  <c r="AJ23" i="2"/>
  <c r="AI24" i="2"/>
  <c r="AJ24" i="2"/>
  <c r="AI25" i="2"/>
  <c r="AJ25" i="2"/>
  <c r="AI26" i="2"/>
  <c r="AJ26" i="2"/>
  <c r="AI27" i="2"/>
  <c r="AJ27" i="2"/>
  <c r="AI28" i="2"/>
  <c r="AJ28" i="2"/>
  <c r="AI29" i="2"/>
  <c r="AJ29" i="2"/>
  <c r="AI30" i="2"/>
  <c r="AJ30" i="2"/>
  <c r="AI31" i="2"/>
  <c r="AJ31" i="2"/>
  <c r="AI32" i="2"/>
  <c r="AJ32" i="2"/>
  <c r="AI33" i="2"/>
  <c r="AJ33" i="2"/>
  <c r="AI34" i="2"/>
  <c r="AJ34" i="2"/>
  <c r="AJ12" i="2"/>
  <c r="AI12" i="2"/>
  <c r="K13" i="2"/>
  <c r="L13" i="2"/>
  <c r="K14" i="2"/>
  <c r="L14" i="2"/>
  <c r="K15" i="2"/>
  <c r="L15" i="2"/>
  <c r="K16" i="2"/>
  <c r="L16" i="2"/>
  <c r="K17" i="2"/>
  <c r="L17" i="2"/>
  <c r="K18" i="2"/>
  <c r="L18" i="2"/>
  <c r="K19" i="2"/>
  <c r="L19" i="2"/>
  <c r="K20" i="2"/>
  <c r="L20" i="2"/>
  <c r="K21" i="2"/>
  <c r="L21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1" i="2"/>
  <c r="L31" i="2"/>
  <c r="K32" i="2"/>
  <c r="L32" i="2"/>
  <c r="K33" i="2"/>
  <c r="L33" i="2"/>
  <c r="K34" i="2"/>
  <c r="L34" i="2"/>
  <c r="L12" i="2"/>
  <c r="K12" i="2"/>
  <c r="E35" i="2"/>
  <c r="F35" i="2"/>
  <c r="G35" i="2"/>
  <c r="H35" i="2"/>
  <c r="M35" i="2"/>
  <c r="N35" i="2"/>
  <c r="O35" i="2"/>
  <c r="P35" i="2"/>
  <c r="Q35" i="2"/>
  <c r="R35" i="2"/>
  <c r="S35" i="2"/>
  <c r="T35" i="2"/>
  <c r="W35" i="2"/>
  <c r="X35" i="2"/>
  <c r="Y35" i="2"/>
  <c r="Z35" i="2"/>
  <c r="BW35" i="2"/>
  <c r="BX35" i="2"/>
  <c r="BY35" i="2"/>
  <c r="BZ35" i="2"/>
  <c r="CA35" i="2"/>
  <c r="CB35" i="2"/>
  <c r="CC35" i="2"/>
  <c r="CD35" i="2"/>
  <c r="CE35" i="2"/>
  <c r="CF35" i="2"/>
  <c r="CG35" i="2"/>
  <c r="CH35" i="2"/>
  <c r="CI35" i="2"/>
  <c r="CJ35" i="2"/>
  <c r="CK35" i="2"/>
  <c r="CL35" i="2"/>
  <c r="CQ35" i="2"/>
  <c r="CR35" i="2"/>
  <c r="CS35" i="2"/>
  <c r="CT35" i="2"/>
  <c r="CM35" i="2"/>
  <c r="CN35" i="2"/>
  <c r="AU35" i="2"/>
  <c r="AV35" i="2"/>
  <c r="AW35" i="2"/>
  <c r="AX35" i="2"/>
  <c r="AY35" i="2"/>
  <c r="AZ35" i="2"/>
  <c r="BI35" i="2"/>
  <c r="BJ35" i="2"/>
  <c r="BK35" i="2"/>
  <c r="BL35" i="2"/>
  <c r="AK35" i="2"/>
  <c r="AL35" i="2"/>
  <c r="AM35" i="2"/>
  <c r="AN35" i="2"/>
  <c r="AO35" i="2"/>
  <c r="AP35" i="2"/>
  <c r="AQ35" i="2"/>
  <c r="AR35" i="2"/>
  <c r="BE35" i="2"/>
  <c r="BF35" i="2"/>
  <c r="BO35" i="2"/>
  <c r="BP35" i="2"/>
  <c r="BQ35" i="2"/>
  <c r="BR35" i="2"/>
  <c r="CW35" i="2"/>
  <c r="CX35" i="2"/>
  <c r="CY35" i="2"/>
  <c r="CZ35" i="2"/>
  <c r="U13" i="2"/>
  <c r="V13" i="2"/>
  <c r="U14" i="2"/>
  <c r="V14" i="2"/>
  <c r="U15" i="2"/>
  <c r="V15" i="2"/>
  <c r="U16" i="2"/>
  <c r="V16" i="2"/>
  <c r="U17" i="2"/>
  <c r="V17" i="2"/>
  <c r="U18" i="2"/>
  <c r="V18" i="2"/>
  <c r="U19" i="2"/>
  <c r="V19" i="2"/>
  <c r="U20" i="2"/>
  <c r="V20" i="2"/>
  <c r="U21" i="2"/>
  <c r="V21" i="2"/>
  <c r="U22" i="2"/>
  <c r="V22" i="2"/>
  <c r="U23" i="2"/>
  <c r="V23" i="2"/>
  <c r="U24" i="2"/>
  <c r="V24" i="2"/>
  <c r="U25" i="2"/>
  <c r="V25" i="2"/>
  <c r="U26" i="2"/>
  <c r="V26" i="2"/>
  <c r="U27" i="2"/>
  <c r="V27" i="2"/>
  <c r="U28" i="2"/>
  <c r="V28" i="2"/>
  <c r="U29" i="2"/>
  <c r="V29" i="2"/>
  <c r="U30" i="2"/>
  <c r="V30" i="2"/>
  <c r="U31" i="2"/>
  <c r="V31" i="2"/>
  <c r="U32" i="2"/>
  <c r="V32" i="2"/>
  <c r="U33" i="2"/>
  <c r="V33" i="2"/>
  <c r="U34" i="2"/>
  <c r="V34" i="2"/>
  <c r="V12" i="2"/>
  <c r="U12" i="2"/>
  <c r="C13" i="2"/>
  <c r="D13" i="2"/>
  <c r="C14" i="2"/>
  <c r="D14" i="2"/>
  <c r="C15" i="2"/>
  <c r="D15" i="2"/>
  <c r="C16" i="2"/>
  <c r="D16" i="2"/>
  <c r="C17" i="2"/>
  <c r="D17" i="2"/>
  <c r="C18" i="2"/>
  <c r="D18" i="2"/>
  <c r="C19" i="2"/>
  <c r="D19" i="2"/>
  <c r="C20" i="2"/>
  <c r="D20" i="2"/>
  <c r="C21" i="2"/>
  <c r="D21" i="2"/>
  <c r="C22" i="2"/>
  <c r="D22" i="2"/>
  <c r="C23" i="2"/>
  <c r="D23" i="2"/>
  <c r="C24" i="2"/>
  <c r="D24" i="2"/>
  <c r="C25" i="2"/>
  <c r="D25" i="2"/>
  <c r="C26" i="2"/>
  <c r="D26" i="2"/>
  <c r="C27" i="2"/>
  <c r="D27" i="2"/>
  <c r="C28" i="2"/>
  <c r="D28" i="2"/>
  <c r="C29" i="2"/>
  <c r="D29" i="2"/>
  <c r="C30" i="2"/>
  <c r="D30" i="2"/>
  <c r="C31" i="2"/>
  <c r="D31" i="2"/>
  <c r="C32" i="2"/>
  <c r="D32" i="2"/>
  <c r="C33" i="2"/>
  <c r="D33" i="2"/>
  <c r="C34" i="2"/>
  <c r="D34" i="2"/>
  <c r="D12" i="2"/>
  <c r="C12" i="2"/>
  <c r="BT12" i="2" l="1"/>
  <c r="BS33" i="2"/>
  <c r="BS31" i="2"/>
  <c r="BS29" i="2"/>
  <c r="BS27" i="2"/>
  <c r="BS25" i="2"/>
  <c r="BS23" i="2"/>
  <c r="BS21" i="2"/>
  <c r="BS19" i="2"/>
  <c r="BS17" i="2"/>
  <c r="BS15" i="2"/>
  <c r="BS13" i="2"/>
  <c r="CP35" i="2"/>
  <c r="BB34" i="2"/>
  <c r="BB32" i="2"/>
  <c r="BB30" i="2"/>
  <c r="BB28" i="2"/>
  <c r="BB26" i="2"/>
  <c r="BB24" i="2"/>
  <c r="BB22" i="2"/>
  <c r="BB20" i="2"/>
  <c r="BB18" i="2"/>
  <c r="BB16" i="2"/>
  <c r="BB14" i="2"/>
  <c r="BS34" i="2"/>
  <c r="BS32" i="2"/>
  <c r="BS30" i="2"/>
  <c r="BS28" i="2"/>
  <c r="BS26" i="2"/>
  <c r="BS24" i="2"/>
  <c r="BS22" i="2"/>
  <c r="BS20" i="2"/>
  <c r="BS18" i="2"/>
  <c r="BS16" i="2"/>
  <c r="BS14" i="2"/>
  <c r="I33" i="2"/>
  <c r="I31" i="2"/>
  <c r="I29" i="2"/>
  <c r="I27" i="2"/>
  <c r="I25" i="2"/>
  <c r="I23" i="2"/>
  <c r="I21" i="2"/>
  <c r="I19" i="2"/>
  <c r="I17" i="2"/>
  <c r="I15" i="2"/>
  <c r="I13" i="2"/>
  <c r="BA34" i="2"/>
  <c r="BA32" i="2"/>
  <c r="BA30" i="2"/>
  <c r="BA28" i="2"/>
  <c r="BA26" i="2"/>
  <c r="BA24" i="2"/>
  <c r="BA22" i="2"/>
  <c r="BA20" i="2"/>
  <c r="BA18" i="2"/>
  <c r="BA16" i="2"/>
  <c r="BA14" i="2"/>
  <c r="BA33" i="2"/>
  <c r="BA31" i="2"/>
  <c r="BA29" i="2"/>
  <c r="BA27" i="2"/>
  <c r="BA25" i="2"/>
  <c r="BA23" i="2"/>
  <c r="BA21" i="2"/>
  <c r="BA19" i="2"/>
  <c r="BA17" i="2"/>
  <c r="BA15" i="2"/>
  <c r="BS12" i="2"/>
  <c r="BT33" i="2"/>
  <c r="BT31" i="2"/>
  <c r="BT29" i="2"/>
  <c r="BT27" i="2"/>
  <c r="BT25" i="2"/>
  <c r="BT23" i="2"/>
  <c r="BT21" i="2"/>
  <c r="BT19" i="2"/>
  <c r="BT17" i="2"/>
  <c r="BT13" i="2"/>
  <c r="BA12" i="2"/>
  <c r="BB33" i="2"/>
  <c r="BB31" i="2"/>
  <c r="BB29" i="2"/>
  <c r="BB27" i="2"/>
  <c r="BB25" i="2"/>
  <c r="BB23" i="2"/>
  <c r="BB21" i="2"/>
  <c r="BB19" i="2"/>
  <c r="BB17" i="2"/>
  <c r="BB15" i="2"/>
  <c r="BB13" i="2"/>
  <c r="BV35" i="2"/>
  <c r="BT15" i="2"/>
  <c r="CO35" i="2"/>
  <c r="CU35" i="2"/>
  <c r="CV35" i="2"/>
  <c r="BH35" i="2"/>
  <c r="BG35" i="2"/>
  <c r="BB12" i="2"/>
  <c r="BA13" i="2"/>
  <c r="BM35" i="2"/>
  <c r="BU35" i="2"/>
  <c r="BN35" i="2"/>
  <c r="AB12" i="2"/>
  <c r="AA33" i="2"/>
  <c r="AA31" i="2"/>
  <c r="AA29" i="2"/>
  <c r="AA27" i="2"/>
  <c r="AA25" i="2"/>
  <c r="AA23" i="2"/>
  <c r="AA21" i="2"/>
  <c r="AA19" i="2"/>
  <c r="AA17" i="2"/>
  <c r="AA15" i="2"/>
  <c r="AA13" i="2"/>
  <c r="AB34" i="2"/>
  <c r="AB32" i="2"/>
  <c r="AB30" i="2"/>
  <c r="AB28" i="2"/>
  <c r="AB26" i="2"/>
  <c r="AB24" i="2"/>
  <c r="AB22" i="2"/>
  <c r="AB20" i="2"/>
  <c r="AB18" i="2"/>
  <c r="AB16" i="2"/>
  <c r="AB14" i="2"/>
  <c r="AA12" i="2"/>
  <c r="AB33" i="2"/>
  <c r="AB31" i="2"/>
  <c r="AB29" i="2"/>
  <c r="AB27" i="2"/>
  <c r="AB25" i="2"/>
  <c r="AB23" i="2"/>
  <c r="AB21" i="2"/>
  <c r="AB19" i="2"/>
  <c r="AB17" i="2"/>
  <c r="AB15" i="2"/>
  <c r="AB13" i="2"/>
  <c r="AA34" i="2"/>
  <c r="AA30" i="2"/>
  <c r="AA28" i="2"/>
  <c r="AA22" i="2"/>
  <c r="AA16" i="2"/>
  <c r="AA32" i="2"/>
  <c r="AA26" i="2"/>
  <c r="AA24" i="2"/>
  <c r="AA20" i="2"/>
  <c r="AA18" i="2"/>
  <c r="AA14" i="2"/>
  <c r="AT35" i="2"/>
  <c r="BC35" i="2"/>
  <c r="BD35" i="2"/>
  <c r="AI35" i="2"/>
  <c r="AS35" i="2"/>
  <c r="AJ35" i="2"/>
  <c r="I12" i="2"/>
  <c r="J33" i="2"/>
  <c r="J31" i="2"/>
  <c r="J29" i="2"/>
  <c r="J27" i="2"/>
  <c r="J25" i="2"/>
  <c r="J23" i="2"/>
  <c r="J21" i="2"/>
  <c r="J19" i="2"/>
  <c r="J17" i="2"/>
  <c r="J15" i="2"/>
  <c r="J13" i="2"/>
  <c r="D35" i="2"/>
  <c r="J22" i="2"/>
  <c r="V35" i="2"/>
  <c r="J34" i="2"/>
  <c r="J32" i="2"/>
  <c r="J30" i="2"/>
  <c r="J28" i="2"/>
  <c r="J26" i="2"/>
  <c r="J24" i="2"/>
  <c r="J20" i="2"/>
  <c r="J18" i="2"/>
  <c r="J16" i="2"/>
  <c r="J14" i="2"/>
  <c r="I34" i="2"/>
  <c r="I32" i="2"/>
  <c r="I30" i="2"/>
  <c r="I28" i="2"/>
  <c r="I26" i="2"/>
  <c r="I24" i="2"/>
  <c r="I22" i="2"/>
  <c r="I20" i="2"/>
  <c r="I18" i="2"/>
  <c r="I16" i="2"/>
  <c r="I14" i="2"/>
  <c r="U35" i="2"/>
  <c r="J12" i="2"/>
  <c r="K35" i="2"/>
  <c r="L35" i="2"/>
  <c r="C35" i="2"/>
  <c r="DB26" i="2" l="1"/>
  <c r="DB34" i="2"/>
  <c r="DA12" i="2"/>
  <c r="DA20" i="2"/>
  <c r="DA28" i="2"/>
  <c r="DB24" i="2"/>
  <c r="DB32" i="2"/>
  <c r="DA17" i="2"/>
  <c r="DA33" i="2"/>
  <c r="DB19" i="2"/>
  <c r="DB27" i="2"/>
  <c r="DA13" i="2"/>
  <c r="DA21" i="2"/>
  <c r="DA29" i="2"/>
  <c r="DA25" i="2"/>
  <c r="DB14" i="2"/>
  <c r="BT35" i="2"/>
  <c r="DA30" i="2"/>
  <c r="DB25" i="2"/>
  <c r="DA27" i="2"/>
  <c r="BA35" i="2"/>
  <c r="BS35" i="2"/>
  <c r="DB12" i="2"/>
  <c r="DA16" i="2"/>
  <c r="DA24" i="2"/>
  <c r="DA32" i="2"/>
  <c r="DB18" i="2"/>
  <c r="DB28" i="2"/>
  <c r="BB35" i="2"/>
  <c r="DA14" i="2"/>
  <c r="DA22" i="2"/>
  <c r="DB16" i="2"/>
  <c r="DB17" i="2"/>
  <c r="DB33" i="2"/>
  <c r="DA19" i="2"/>
  <c r="DA18" i="2"/>
  <c r="DA26" i="2"/>
  <c r="DA34" i="2"/>
  <c r="DB20" i="2"/>
  <c r="DB30" i="2"/>
  <c r="DB22" i="2"/>
  <c r="DB15" i="2"/>
  <c r="DB23" i="2"/>
  <c r="DB31" i="2"/>
  <c r="DB13" i="2"/>
  <c r="DB21" i="2"/>
  <c r="DB29" i="2"/>
  <c r="DA15" i="2"/>
  <c r="DA23" i="2"/>
  <c r="DA31" i="2"/>
  <c r="AB35" i="2"/>
  <c r="AA35" i="2"/>
  <c r="I35" i="2"/>
  <c r="J35" i="2"/>
  <c r="DB35" i="2" l="1"/>
  <c r="DA35" i="2"/>
</calcChain>
</file>

<file path=xl/sharedStrings.xml><?xml version="1.0" encoding="utf-8"?>
<sst xmlns="http://schemas.openxmlformats.org/spreadsheetml/2006/main" count="259" uniqueCount="86">
  <si>
    <t>Уточнённый план на год</t>
  </si>
  <si>
    <t>г. Нефтеюганск</t>
  </si>
  <si>
    <t>г. Сургут</t>
  </si>
  <si>
    <t xml:space="preserve">г. Ханты-Мансийск </t>
  </si>
  <si>
    <t>г. Нижневартовск</t>
  </si>
  <si>
    <t>г. Мегион</t>
  </si>
  <si>
    <t>г. Урай</t>
  </si>
  <si>
    <t>г. Когалым</t>
  </si>
  <si>
    <t>г. Радужный</t>
  </si>
  <si>
    <t>г. Лангепас</t>
  </si>
  <si>
    <t>г. Нягань</t>
  </si>
  <si>
    <t>г. Пыть-Ях</t>
  </si>
  <si>
    <t>г. Покачи</t>
  </si>
  <si>
    <t>г. Югорск</t>
  </si>
  <si>
    <t>Белоярский район</t>
  </si>
  <si>
    <t>Березовский район</t>
  </si>
  <si>
    <t>Кондинский район</t>
  </si>
  <si>
    <t>Октябрьский район</t>
  </si>
  <si>
    <t>Сургутский район</t>
  </si>
  <si>
    <t>Советский район</t>
  </si>
  <si>
    <t>Нефтеюганский район</t>
  </si>
  <si>
    <t>Ханты-Мансийский район</t>
  </si>
  <si>
    <t>Нижневартовский район</t>
  </si>
  <si>
    <t>Федеральный бюджет</t>
  </si>
  <si>
    <t>Национальный проект ''Культура''(А)</t>
  </si>
  <si>
    <t>Нераспределенный резерв</t>
  </si>
  <si>
    <t>Всего по национальному проекту</t>
  </si>
  <si>
    <t>Всего по региональному проекту</t>
  </si>
  <si>
    <t>Национальный проект ''Образование'' (E)</t>
  </si>
  <si>
    <t>Национальный проект ''Жилье и городская среда'' (F)</t>
  </si>
  <si>
    <t>Национальный проект ''Экология'' (G)</t>
  </si>
  <si>
    <t>Национальный проект "Малое и среднее предпринимательство и поддержка индивидуальной предпринимательской инициативы" (I)</t>
  </si>
  <si>
    <t>Национальный проект "Демография" (P)</t>
  </si>
  <si>
    <t>Национальный проект "Безопасные и качественные автомобильные дороги" (R)</t>
  </si>
  <si>
    <t>Итого</t>
  </si>
  <si>
    <t>Региональный проект "Культурная среда" (A1)</t>
  </si>
  <si>
    <t>Региональный проект "Современная школа" (E1)</t>
  </si>
  <si>
    <t>Региональный проект "Успех каждого ребенка" (E2)</t>
  </si>
  <si>
    <t>Региональный проект "Жилье" (F1)</t>
  </si>
  <si>
    <t>Региональный проект "Формирование комфортной городской среды" (F2)</t>
  </si>
  <si>
    <t>Региональный проект "Обеспечение устойчивого сокращения непригодного для проживания жилищного фонда" (F3)</t>
  </si>
  <si>
    <t>Региональный проект "Чистая страна" (G1)</t>
  </si>
  <si>
    <t>Региональный проект "Чистая вода" (G5)</t>
  </si>
  <si>
    <t>Региональный проект "Расширение доступа субъектов малого и среднего предпринимательства к финансовым ресурсам, в том числе к льготному финансированию" (I4)</t>
  </si>
  <si>
    <t>Региональный проект "Популяризация предпринимательства" (I8)</t>
  </si>
  <si>
    <t>Региональный проект "Содействие занятости женщин – создание условий дошкольного образования для детей в возрасте до трех лет" (P2)</t>
  </si>
  <si>
    <t>Региональный проект "Спорт – норма жизни" (P5)</t>
  </si>
  <si>
    <t>Региональный проект "Дорожная сеть" (R1)</t>
  </si>
  <si>
    <t xml:space="preserve">Итого расходы  на предоставление межбюджетных трансфертов </t>
  </si>
  <si>
    <t xml:space="preserve">Бюджет автономного округа </t>
  </si>
  <si>
    <t>Наименование национального проекта</t>
  </si>
  <si>
    <t>Наименование регионального проекта</t>
  </si>
  <si>
    <t>№ п/п</t>
  </si>
  <si>
    <t>Наименование целевой статьи расходов/ код целевой статьи расходов</t>
  </si>
  <si>
    <t>Государственная поддержка отрасли культуры/ 051A155190</t>
  </si>
  <si>
    <t>Создание новых мест в общеобразовательных организациях/ 025E155200</t>
  </si>
  <si>
    <t>Субсидии на строительство и реконструкцию общеобразовательных организаций/ 025E182680</t>
  </si>
  <si>
    <t>Субсидии 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организаций/ 025E182690</t>
  </si>
  <si>
    <t>Создание в общеобразовательных организациях, расположенных в сельской местности, условий для занятий физической культурой и спортом/  022E250970</t>
  </si>
  <si>
    <t>Стимулирование программ развития жилищного строительства субъектов Российской Федерации/ 113F150210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</si>
  <si>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среды/ 128F254240</t>
  </si>
  <si>
    <t>Реализация программ формирования современной городской среды/ 128F255550</t>
  </si>
  <si>
    <t>Субсидии на благоустройство территорий муниципальных образований/ 128F282600</t>
  </si>
  <si>
    <t>Обеспечение устойчивого сокращения непригодного для проживания жилищного фонда, за счет средств, поступивших от Фонда содействия реформированию жилищно-коммунального хозяйства/ 113F367483</t>
  </si>
  <si>
    <t>Обеспечение устойчивого сокращения непригодного для проживания жилищного фонда, за счет средств бюджета автономного округа/ 113F367484</t>
  </si>
  <si>
    <t>Субсидии для реализации полномочий в области жилищных отношений/ 113F382660</t>
  </si>
  <si>
    <t>Субсидии на реализацию проектов по ликвидации объектов накопленного вреда окружающей среде/ 151G182640</t>
  </si>
  <si>
    <t>Строительство и реконструкция (модернизация) объектов питьевого водоснабжения/ 121G552430</t>
  </si>
  <si>
    <t>Субсидии на поддержку малого и среднего предпринимательства/ 165I482380</t>
  </si>
  <si>
    <t>Субсидии на поддержку малого и среднего предпринимательства/ 165I882380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</si>
  <si>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образования/ 025P251590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</si>
  <si>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за счет средств резервного фонда Правительства Российской Федерации/ 025P25159F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</si>
  <si>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деятельность/ 025P252320</t>
  </si>
  <si>
    <t>Субсидии на строительство и реконструкцию дошкольных образовательных организаций, общеобразовательных организаций, осуществляющих образовательную деятельность по образовательным программам дошкольного образования/ 025P282700</t>
  </si>
  <si>
    <t>Субсидии 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дошкольных образовательных организаций, общеобразовательных организаций, осуществляющих образовательную деятельность по образовательным программам дошкольного образования/ 025P282710</t>
  </si>
  <si>
    <t>Иные межбюджетные трансферты на реализацию мероприятий по содействию трудоустройству граждан/ 071P285060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</si>
  <si>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Федерации/ 062P550810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</si>
  <si>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дороги"/ 186R153930</t>
  </si>
  <si>
    <t>Субсидии на строительство (реконструкцию), капитальный ремонт и ремонт автомобильных дорог общего пользования местного значения/ 186R182390</t>
  </si>
  <si>
    <t>Муниципальное образование</t>
  </si>
  <si>
    <t>тыс. рублей</t>
  </si>
  <si>
    <t>Фонд содействия реформированию ЖКХ</t>
  </si>
  <si>
    <t>Исполнение на 01.01.2020</t>
  </si>
  <si>
    <t>пояснительной записке</t>
  </si>
  <si>
    <t xml:space="preserve">Межбюджетные трансферты из бюджета Ханты-Мансийского автономного округа - Югры бюджетам муниципальных образований, направляемые на реализацию региональных (национальных) проектов в 2019 году </t>
  </si>
  <si>
    <t xml:space="preserve">Приложение 10.6 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</si>
</sst>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;[Red]\-#,##0.0;0.0"/>
    <numFmt numFmtId="165" formatCode="0000000000"/>
    <numFmt numFmtId="166" formatCode="0\.00"/>
    <numFmt numFmtId="167" formatCode="_-* #,##0.00_р_._-;\-* #,##0.00_р_._-;_-* &quot;-&quot;??_р_._-;_-@_-"/>
    <numFmt numFmtId="168" formatCode="#,##0.0_ ;[Red]\-#,##0.0\ 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"/>
      <color indexed="56"/>
      <name val="Arial"/>
      <family val="2"/>
      <charset val="204"/>
    </font>
    <font>
      <sz val="1"/>
      <color indexed="56"/>
      <name val="Calibri"/>
      <family val="2"/>
      <charset val="204"/>
    </font>
    <font>
      <sz val="1"/>
      <color theme="3"/>
      <name val="Arial"/>
      <family val="2"/>
      <charset val="204"/>
    </font>
    <font>
      <sz val="1"/>
      <color theme="3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33">
    <xf numFmtId="0" fontId="0" fillId="0" borderId="0"/>
    <xf numFmtId="0" fontId="2" fillId="0" borderId="0"/>
    <xf numFmtId="0" fontId="9" fillId="0" borderId="0"/>
    <xf numFmtId="0" fontId="3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10" fillId="0" borderId="0"/>
    <xf numFmtId="0" fontId="10" fillId="0" borderId="0"/>
    <xf numFmtId="0" fontId="1" fillId="0" borderId="0"/>
    <xf numFmtId="0" fontId="10" fillId="0" borderId="0"/>
    <xf numFmtId="0" fontId="6" fillId="0" borderId="0"/>
    <xf numFmtId="0" fontId="6" fillId="0" borderId="0"/>
    <xf numFmtId="0" fontId="6" fillId="0" borderId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167" fontId="8" fillId="0" borderId="0" applyFont="0" applyFill="0" applyBorder="0" applyAlignment="0" applyProtection="0"/>
  </cellStyleXfs>
  <cellXfs count="56">
    <xf numFmtId="0" fontId="0" fillId="0" borderId="0" xfId="0"/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9" xfId="3" applyFont="1" applyFill="1" applyBorder="1" applyAlignment="1">
      <alignment horizontal="left" vertical="center" wrapText="1"/>
    </xf>
    <xf numFmtId="0" fontId="4" fillId="0" borderId="9" xfId="1" applyNumberFormat="1" applyFont="1" applyFill="1" applyBorder="1" applyAlignment="1" applyProtection="1">
      <alignment vertical="center" wrapText="1"/>
      <protection hidden="1"/>
    </xf>
    <xf numFmtId="164" fontId="4" fillId="0" borderId="9" xfId="1" applyNumberFormat="1" applyFont="1" applyFill="1" applyBorder="1" applyAlignment="1" applyProtection="1">
      <alignment vertical="center" wrapText="1"/>
      <protection hidden="1"/>
    </xf>
    <xf numFmtId="164" fontId="4" fillId="0" borderId="12" xfId="1" applyNumberFormat="1" applyFont="1" applyFill="1" applyBorder="1" applyAlignment="1" applyProtection="1">
      <alignment vertical="center" wrapText="1"/>
      <protection hidden="1"/>
    </xf>
    <xf numFmtId="0" fontId="5" fillId="0" borderId="9" xfId="1" applyNumberFormat="1" applyFont="1" applyFill="1" applyBorder="1" applyAlignment="1" applyProtection="1">
      <alignment vertical="center" wrapText="1"/>
      <protection hidden="1"/>
    </xf>
    <xf numFmtId="168" fontId="5" fillId="0" borderId="9" xfId="1" applyNumberFormat="1" applyFont="1" applyFill="1" applyBorder="1" applyAlignment="1" applyProtection="1">
      <alignment vertical="center" wrapText="1"/>
      <protection hidden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1" applyNumberFormat="1" applyFont="1" applyFill="1" applyBorder="1" applyAlignment="1" applyProtection="1">
      <alignment horizontal="center" vertical="center" wrapText="1"/>
      <protection hidden="1"/>
    </xf>
    <xf numFmtId="164" fontId="5" fillId="0" borderId="9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Alignment="1">
      <alignment vertical="center" wrapText="1"/>
    </xf>
    <xf numFmtId="0" fontId="13" fillId="0" borderId="0" xfId="0" applyFont="1" applyFill="1" applyAlignment="1">
      <alignment horizontal="left" vertical="center"/>
    </xf>
    <xf numFmtId="0" fontId="12" fillId="0" borderId="0" xfId="1" applyFont="1" applyFill="1" applyAlignment="1">
      <alignment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4" fillId="0" borderId="0" xfId="1" applyFont="1" applyFill="1" applyAlignment="1" applyProtection="1">
      <alignment horizontal="center" vertical="center" wrapText="1"/>
      <protection hidden="1"/>
    </xf>
    <xf numFmtId="168" fontId="4" fillId="0" borderId="9" xfId="3" applyNumberFormat="1" applyFont="1" applyFill="1" applyBorder="1" applyAlignment="1">
      <alignment horizontal="center" vertical="center" wrapText="1"/>
    </xf>
    <xf numFmtId="0" fontId="4" fillId="0" borderId="7" xfId="1" applyNumberFormat="1" applyFont="1" applyFill="1" applyBorder="1" applyAlignment="1" applyProtection="1">
      <alignment vertical="center" wrapText="1"/>
      <protection hidden="1"/>
    </xf>
    <xf numFmtId="0" fontId="4" fillId="0" borderId="5" xfId="1" applyNumberFormat="1" applyFont="1" applyFill="1" applyBorder="1" applyAlignment="1" applyProtection="1">
      <alignment vertical="center" wrapText="1"/>
      <protection hidden="1"/>
    </xf>
    <xf numFmtId="0" fontId="4" fillId="0" borderId="11" xfId="1" applyNumberFormat="1" applyFont="1" applyFill="1" applyBorder="1" applyAlignment="1" applyProtection="1">
      <alignment vertical="center" wrapText="1"/>
      <protection hidden="1"/>
    </xf>
    <xf numFmtId="0" fontId="5" fillId="0" borderId="0" xfId="1" applyFont="1" applyFill="1" applyAlignment="1">
      <alignment vertical="center" wrapText="1"/>
    </xf>
    <xf numFmtId="168" fontId="4" fillId="0" borderId="0" xfId="1" applyNumberFormat="1" applyFont="1" applyFill="1" applyAlignment="1">
      <alignment vertical="center" wrapText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0" borderId="0" xfId="0" applyFont="1" applyFill="1" applyAlignment="1">
      <alignment vertical="center"/>
    </xf>
    <xf numFmtId="0" fontId="11" fillId="0" borderId="9" xfId="1" applyFont="1" applyFill="1" applyBorder="1" applyAlignment="1">
      <alignment horizontal="center" vertical="center" wrapText="1"/>
    </xf>
    <xf numFmtId="0" fontId="4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6" xfId="1" applyNumberFormat="1" applyFont="1" applyFill="1" applyBorder="1" applyAlignment="1" applyProtection="1">
      <alignment vertical="center" wrapText="1"/>
      <protection hidden="1"/>
    </xf>
    <xf numFmtId="166" fontId="4" fillId="0" borderId="17" xfId="1" applyNumberFormat="1" applyFont="1" applyFill="1" applyBorder="1" applyAlignment="1" applyProtection="1">
      <alignment vertical="center" wrapText="1"/>
      <protection hidden="1"/>
    </xf>
    <xf numFmtId="166" fontId="4" fillId="0" borderId="6" xfId="1" applyNumberFormat="1" applyFont="1" applyFill="1" applyBorder="1" applyAlignment="1" applyProtection="1">
      <alignment vertical="center" wrapText="1"/>
      <protection hidden="1"/>
    </xf>
    <xf numFmtId="0" fontId="5" fillId="0" borderId="9" xfId="1" applyFont="1" applyFill="1" applyBorder="1" applyAlignment="1">
      <alignment horizontal="center" vertical="center" wrapText="1"/>
    </xf>
    <xf numFmtId="166" fontId="4" fillId="0" borderId="21" xfId="1" applyNumberFormat="1" applyFont="1" applyFill="1" applyBorder="1" applyAlignment="1" applyProtection="1">
      <alignment vertical="center" wrapText="1"/>
      <protection hidden="1"/>
    </xf>
    <xf numFmtId="166" fontId="4" fillId="0" borderId="10" xfId="1" applyNumberFormat="1" applyFont="1" applyFill="1" applyBorder="1" applyAlignment="1" applyProtection="1">
      <alignment vertical="center" wrapText="1"/>
      <protection hidden="1"/>
    </xf>
    <xf numFmtId="165" fontId="4" fillId="0" borderId="10" xfId="1" applyNumberFormat="1" applyFont="1" applyFill="1" applyBorder="1" applyAlignment="1" applyProtection="1">
      <alignment vertical="center" wrapText="1"/>
      <protection hidden="1"/>
    </xf>
    <xf numFmtId="166" fontId="4" fillId="0" borderId="20" xfId="1" applyNumberFormat="1" applyFont="1" applyFill="1" applyBorder="1" applyAlignment="1" applyProtection="1">
      <alignment vertical="center" wrapText="1"/>
      <protection hidden="1"/>
    </xf>
    <xf numFmtId="166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vertical="center" wrapText="1"/>
      <protection hidden="1"/>
    </xf>
    <xf numFmtId="0" fontId="11" fillId="0" borderId="16" xfId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0" fontId="11" fillId="0" borderId="18" xfId="1" applyFont="1" applyFill="1" applyBorder="1" applyAlignment="1">
      <alignment horizontal="center" vertical="center" wrapText="1"/>
    </xf>
    <xf numFmtId="0" fontId="11" fillId="0" borderId="13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12" xfId="1" applyFont="1" applyFill="1" applyBorder="1" applyAlignment="1">
      <alignment horizontal="center" vertical="center" wrapText="1"/>
    </xf>
    <xf numFmtId="0" fontId="11" fillId="0" borderId="14" xfId="1" applyFont="1" applyFill="1" applyBorder="1" applyAlignment="1">
      <alignment horizontal="center" vertical="center" wrapText="1"/>
    </xf>
    <xf numFmtId="0" fontId="11" fillId="0" borderId="19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0" xfId="1" applyFont="1" applyFill="1" applyAlignment="1">
      <alignment horizontal="center" vertical="center" wrapText="1"/>
    </xf>
    <xf numFmtId="0" fontId="4" fillId="0" borderId="2" xfId="1" applyFont="1" applyFill="1" applyBorder="1" applyAlignment="1">
      <alignment horizontal="right" vertical="center" wrapText="1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right" vertical="center"/>
    </xf>
  </cellXfs>
  <cellStyles count="833">
    <cellStyle name="Обычный" xfId="0" builtinId="0"/>
    <cellStyle name="Обычный 2" xfId="1"/>
    <cellStyle name="Обычный 2 10" xfId="4"/>
    <cellStyle name="Обычный 2 10 2" xfId="5"/>
    <cellStyle name="Обычный 2 10 3" xfId="6"/>
    <cellStyle name="Обычный 2 100" xfId="7"/>
    <cellStyle name="Обычный 2 100 2" xfId="8"/>
    <cellStyle name="Обычный 2 100 3" xfId="9"/>
    <cellStyle name="Обычный 2 100 4" xfId="10"/>
    <cellStyle name="Обычный 2 101" xfId="11"/>
    <cellStyle name="Обычный 2 101 2" xfId="12"/>
    <cellStyle name="Обычный 2 101 3" xfId="13"/>
    <cellStyle name="Обычный 2 101 4" xfId="14"/>
    <cellStyle name="Обычный 2 102" xfId="15"/>
    <cellStyle name="Обычный 2 102 2" xfId="16"/>
    <cellStyle name="Обычный 2 102 3" xfId="17"/>
    <cellStyle name="Обычный 2 102 4" xfId="18"/>
    <cellStyle name="Обычный 2 103" xfId="19"/>
    <cellStyle name="Обычный 2 103 2" xfId="20"/>
    <cellStyle name="Обычный 2 103 3" xfId="21"/>
    <cellStyle name="Обычный 2 103 4" xfId="22"/>
    <cellStyle name="Обычный 2 104" xfId="23"/>
    <cellStyle name="Обычный 2 104 2" xfId="24"/>
    <cellStyle name="Обычный 2 104 3" xfId="25"/>
    <cellStyle name="Обычный 2 104 4" xfId="26"/>
    <cellStyle name="Обычный 2 105" xfId="27"/>
    <cellStyle name="Обычный 2 105 2" xfId="28"/>
    <cellStyle name="Обычный 2 105 3" xfId="29"/>
    <cellStyle name="Обычный 2 105 4" xfId="30"/>
    <cellStyle name="Обычный 2 106" xfId="31"/>
    <cellStyle name="Обычный 2 106 2" xfId="32"/>
    <cellStyle name="Обычный 2 106 3" xfId="33"/>
    <cellStyle name="Обычный 2 106 4" xfId="34"/>
    <cellStyle name="Обычный 2 107" xfId="35"/>
    <cellStyle name="Обычный 2 107 2" xfId="36"/>
    <cellStyle name="Обычный 2 107 3" xfId="37"/>
    <cellStyle name="Обычный 2 107 4" xfId="38"/>
    <cellStyle name="Обычный 2 108" xfId="39"/>
    <cellStyle name="Обычный 2 108 2" xfId="40"/>
    <cellStyle name="Обычный 2 108 3" xfId="41"/>
    <cellStyle name="Обычный 2 108 4" xfId="42"/>
    <cellStyle name="Обычный 2 109" xfId="43"/>
    <cellStyle name="Обычный 2 109 2" xfId="44"/>
    <cellStyle name="Обычный 2 109 3" xfId="45"/>
    <cellStyle name="Обычный 2 109 4" xfId="46"/>
    <cellStyle name="Обычный 2 11" xfId="47"/>
    <cellStyle name="Обычный 2 11 2" xfId="48"/>
    <cellStyle name="Обычный 2 11 3" xfId="49"/>
    <cellStyle name="Обычный 2 11 4" xfId="50"/>
    <cellStyle name="Обычный 2 11 5" xfId="51"/>
    <cellStyle name="Обычный 2 11 6" xfId="52"/>
    <cellStyle name="Обычный 2 110" xfId="53"/>
    <cellStyle name="Обычный 2 110 2" xfId="54"/>
    <cellStyle name="Обычный 2 110 3" xfId="55"/>
    <cellStyle name="Обычный 2 110 4" xfId="56"/>
    <cellStyle name="Обычный 2 111" xfId="57"/>
    <cellStyle name="Обычный 2 111 2" xfId="58"/>
    <cellStyle name="Обычный 2 111 3" xfId="59"/>
    <cellStyle name="Обычный 2 111 4" xfId="60"/>
    <cellStyle name="Обычный 2 112" xfId="61"/>
    <cellStyle name="Обычный 2 112 2" xfId="62"/>
    <cellStyle name="Обычный 2 112 3" xfId="63"/>
    <cellStyle name="Обычный 2 112 4" xfId="64"/>
    <cellStyle name="Обычный 2 113" xfId="65"/>
    <cellStyle name="Обычный 2 113 2" xfId="66"/>
    <cellStyle name="Обычный 2 113 3" xfId="67"/>
    <cellStyle name="Обычный 2 113 4" xfId="68"/>
    <cellStyle name="Обычный 2 114" xfId="69"/>
    <cellStyle name="Обычный 2 114 2" xfId="70"/>
    <cellStyle name="Обычный 2 114 3" xfId="71"/>
    <cellStyle name="Обычный 2 114 4" xfId="72"/>
    <cellStyle name="Обычный 2 115" xfId="73"/>
    <cellStyle name="Обычный 2 115 2" xfId="74"/>
    <cellStyle name="Обычный 2 115 3" xfId="75"/>
    <cellStyle name="Обычный 2 115 4" xfId="76"/>
    <cellStyle name="Обычный 2 116" xfId="77"/>
    <cellStyle name="Обычный 2 116 2" xfId="78"/>
    <cellStyle name="Обычный 2 116 3" xfId="79"/>
    <cellStyle name="Обычный 2 116 4" xfId="80"/>
    <cellStyle name="Обычный 2 117" xfId="81"/>
    <cellStyle name="Обычный 2 117 2" xfId="82"/>
    <cellStyle name="Обычный 2 117 3" xfId="83"/>
    <cellStyle name="Обычный 2 117 4" xfId="84"/>
    <cellStyle name="Обычный 2 118" xfId="85"/>
    <cellStyle name="Обычный 2 118 2" xfId="86"/>
    <cellStyle name="Обычный 2 118 3" xfId="87"/>
    <cellStyle name="Обычный 2 118 4" xfId="88"/>
    <cellStyle name="Обычный 2 119" xfId="89"/>
    <cellStyle name="Обычный 2 119 2" xfId="90"/>
    <cellStyle name="Обычный 2 119 3" xfId="91"/>
    <cellStyle name="Обычный 2 119 4" xfId="92"/>
    <cellStyle name="Обычный 2 12" xfId="93"/>
    <cellStyle name="Обычный 2 12 2" xfId="94"/>
    <cellStyle name="Обычный 2 12 3" xfId="95"/>
    <cellStyle name="Обычный 2 12 4" xfId="96"/>
    <cellStyle name="Обычный 2 12 5" xfId="97"/>
    <cellStyle name="Обычный 2 12 6" xfId="98"/>
    <cellStyle name="Обычный 2 120" xfId="99"/>
    <cellStyle name="Обычный 2 120 2" xfId="100"/>
    <cellStyle name="Обычный 2 120 3" xfId="101"/>
    <cellStyle name="Обычный 2 120 4" xfId="102"/>
    <cellStyle name="Обычный 2 121" xfId="103"/>
    <cellStyle name="Обычный 2 121 2" xfId="104"/>
    <cellStyle name="Обычный 2 121 3" xfId="105"/>
    <cellStyle name="Обычный 2 121 4" xfId="106"/>
    <cellStyle name="Обычный 2 122" xfId="107"/>
    <cellStyle name="Обычный 2 122 2" xfId="108"/>
    <cellStyle name="Обычный 2 122 3" xfId="109"/>
    <cellStyle name="Обычный 2 122 4" xfId="110"/>
    <cellStyle name="Обычный 2 123" xfId="111"/>
    <cellStyle name="Обычный 2 123 2" xfId="112"/>
    <cellStyle name="Обычный 2 123 3" xfId="113"/>
    <cellStyle name="Обычный 2 123 4" xfId="114"/>
    <cellStyle name="Обычный 2 124" xfId="115"/>
    <cellStyle name="Обычный 2 124 2" xfId="116"/>
    <cellStyle name="Обычный 2 124 3" xfId="117"/>
    <cellStyle name="Обычный 2 124 4" xfId="118"/>
    <cellStyle name="Обычный 2 125" xfId="119"/>
    <cellStyle name="Обычный 2 125 2" xfId="120"/>
    <cellStyle name="Обычный 2 125 3" xfId="121"/>
    <cellStyle name="Обычный 2 125 4" xfId="122"/>
    <cellStyle name="Обычный 2 126" xfId="123"/>
    <cellStyle name="Обычный 2 126 2" xfId="124"/>
    <cellStyle name="Обычный 2 126 3" xfId="125"/>
    <cellStyle name="Обычный 2 126 4" xfId="126"/>
    <cellStyle name="Обычный 2 127" xfId="127"/>
    <cellStyle name="Обычный 2 127 2" xfId="128"/>
    <cellStyle name="Обычный 2 127 3" xfId="129"/>
    <cellStyle name="Обычный 2 128" xfId="130"/>
    <cellStyle name="Обычный 2 128 2" xfId="131"/>
    <cellStyle name="Обычный 2 128 3" xfId="132"/>
    <cellStyle name="Обычный 2 128 4" xfId="133"/>
    <cellStyle name="Обычный 2 129" xfId="134"/>
    <cellStyle name="Обычный 2 129 2" xfId="135"/>
    <cellStyle name="Обычный 2 129 3" xfId="136"/>
    <cellStyle name="Обычный 2 129 4" xfId="137"/>
    <cellStyle name="Обычный 2 13" xfId="138"/>
    <cellStyle name="Обычный 2 13 2" xfId="139"/>
    <cellStyle name="Обычный 2 13 3" xfId="140"/>
    <cellStyle name="Обычный 2 13 4" xfId="141"/>
    <cellStyle name="Обычный 2 13 5" xfId="142"/>
    <cellStyle name="Обычный 2 13 6" xfId="143"/>
    <cellStyle name="Обычный 2 130" xfId="144"/>
    <cellStyle name="Обычный 2 130 2" xfId="145"/>
    <cellStyle name="Обычный 2 130 3" xfId="146"/>
    <cellStyle name="Обычный 2 130 4" xfId="147"/>
    <cellStyle name="Обычный 2 131" xfId="148"/>
    <cellStyle name="Обычный 2 131 2" xfId="149"/>
    <cellStyle name="Обычный 2 131 3" xfId="150"/>
    <cellStyle name="Обычный 2 131 4" xfId="151"/>
    <cellStyle name="Обычный 2 132" xfId="152"/>
    <cellStyle name="Обычный 2 132 2" xfId="153"/>
    <cellStyle name="Обычный 2 132 3" xfId="154"/>
    <cellStyle name="Обычный 2 132 4" xfId="155"/>
    <cellStyle name="Обычный 2 133" xfId="156"/>
    <cellStyle name="Обычный 2 133 2" xfId="157"/>
    <cellStyle name="Обычный 2 133 3" xfId="158"/>
    <cellStyle name="Обычный 2 133 4" xfId="159"/>
    <cellStyle name="Обычный 2 134" xfId="160"/>
    <cellStyle name="Обычный 2 134 2" xfId="161"/>
    <cellStyle name="Обычный 2 134 3" xfId="162"/>
    <cellStyle name="Обычный 2 134 4" xfId="163"/>
    <cellStyle name="Обычный 2 135" xfId="164"/>
    <cellStyle name="Обычный 2 135 2" xfId="165"/>
    <cellStyle name="Обычный 2 135 3" xfId="166"/>
    <cellStyle name="Обычный 2 135 4" xfId="167"/>
    <cellStyle name="Обычный 2 136" xfId="168"/>
    <cellStyle name="Обычный 2 136 2" xfId="169"/>
    <cellStyle name="Обычный 2 136 3" xfId="170"/>
    <cellStyle name="Обычный 2 136 4" xfId="171"/>
    <cellStyle name="Обычный 2 137" xfId="172"/>
    <cellStyle name="Обычный 2 137 2" xfId="173"/>
    <cellStyle name="Обычный 2 137 3" xfId="174"/>
    <cellStyle name="Обычный 2 137 4" xfId="175"/>
    <cellStyle name="Обычный 2 138" xfId="176"/>
    <cellStyle name="Обычный 2 138 2" xfId="177"/>
    <cellStyle name="Обычный 2 138 3" xfId="178"/>
    <cellStyle name="Обычный 2 139" xfId="179"/>
    <cellStyle name="Обычный 2 139 2" xfId="180"/>
    <cellStyle name="Обычный 2 139 3" xfId="181"/>
    <cellStyle name="Обычный 2 14" xfId="182"/>
    <cellStyle name="Обычный 2 14 2" xfId="183"/>
    <cellStyle name="Обычный 2 14 3" xfId="184"/>
    <cellStyle name="Обычный 2 14 4" xfId="185"/>
    <cellStyle name="Обычный 2 14 5" xfId="186"/>
    <cellStyle name="Обычный 2 14 6" xfId="187"/>
    <cellStyle name="Обычный 2 140" xfId="188"/>
    <cellStyle name="Обычный 2 140 2" xfId="189"/>
    <cellStyle name="Обычный 2 140 3" xfId="190"/>
    <cellStyle name="Обычный 2 141" xfId="191"/>
    <cellStyle name="Обычный 2 141 2" xfId="192"/>
    <cellStyle name="Обычный 2 142" xfId="193"/>
    <cellStyle name="Обычный 2 143" xfId="194"/>
    <cellStyle name="Обычный 2 144" xfId="195"/>
    <cellStyle name="Обычный 2 145" xfId="196"/>
    <cellStyle name="Обычный 2 146" xfId="197"/>
    <cellStyle name="Обычный 2 147" xfId="198"/>
    <cellStyle name="Обычный 2 148" xfId="199"/>
    <cellStyle name="Обычный 2 149" xfId="200"/>
    <cellStyle name="Обычный 2 15" xfId="201"/>
    <cellStyle name="Обычный 2 15 2" xfId="202"/>
    <cellStyle name="Обычный 2 15 3" xfId="203"/>
    <cellStyle name="Обычный 2 15 4" xfId="204"/>
    <cellStyle name="Обычный 2 15 5" xfId="205"/>
    <cellStyle name="Обычный 2 15 6" xfId="206"/>
    <cellStyle name="Обычный 2 150" xfId="207"/>
    <cellStyle name="Обычный 2 151" xfId="208"/>
    <cellStyle name="Обычный 2 152" xfId="209"/>
    <cellStyle name="Обычный 2 153" xfId="210"/>
    <cellStyle name="Обычный 2 154" xfId="211"/>
    <cellStyle name="Обычный 2 155" xfId="212"/>
    <cellStyle name="Обычный 2 156" xfId="213"/>
    <cellStyle name="Обычный 2 157" xfId="214"/>
    <cellStyle name="Обычный 2 158" xfId="215"/>
    <cellStyle name="Обычный 2 159" xfId="216"/>
    <cellStyle name="Обычный 2 16" xfId="217"/>
    <cellStyle name="Обычный 2 16 2" xfId="218"/>
    <cellStyle name="Обычный 2 16 3" xfId="219"/>
    <cellStyle name="Обычный 2 16 4" xfId="220"/>
    <cellStyle name="Обычный 2 16 5" xfId="221"/>
    <cellStyle name="Обычный 2 16 6" xfId="222"/>
    <cellStyle name="Обычный 2 160" xfId="223"/>
    <cellStyle name="Обычный 2 161" xfId="224"/>
    <cellStyle name="Обычный 2 162" xfId="225"/>
    <cellStyle name="Обычный 2 163" xfId="226"/>
    <cellStyle name="Обычный 2 164" xfId="227"/>
    <cellStyle name="Обычный 2 165" xfId="228"/>
    <cellStyle name="Обычный 2 166" xfId="229"/>
    <cellStyle name="Обычный 2 167" xfId="230"/>
    <cellStyle name="Обычный 2 168" xfId="231"/>
    <cellStyle name="Обычный 2 169" xfId="232"/>
    <cellStyle name="Обычный 2 17" xfId="233"/>
    <cellStyle name="Обычный 2 17 2" xfId="234"/>
    <cellStyle name="Обычный 2 17 3" xfId="235"/>
    <cellStyle name="Обычный 2 17 4" xfId="236"/>
    <cellStyle name="Обычный 2 17 5" xfId="237"/>
    <cellStyle name="Обычный 2 17 6" xfId="238"/>
    <cellStyle name="Обычный 2 170" xfId="239"/>
    <cellStyle name="Обычный 2 171" xfId="240"/>
    <cellStyle name="Обычный 2 172" xfId="241"/>
    <cellStyle name="Обычный 2 173" xfId="242"/>
    <cellStyle name="Обычный 2 174" xfId="243"/>
    <cellStyle name="Обычный 2 175" xfId="244"/>
    <cellStyle name="Обычный 2 176" xfId="245"/>
    <cellStyle name="Обычный 2 177" xfId="246"/>
    <cellStyle name="Обычный 2 178" xfId="247"/>
    <cellStyle name="Обычный 2 179" xfId="248"/>
    <cellStyle name="Обычный 2 18" xfId="249"/>
    <cellStyle name="Обычный 2 18 2" xfId="250"/>
    <cellStyle name="Обычный 2 18 3" xfId="251"/>
    <cellStyle name="Обычный 2 18 4" xfId="252"/>
    <cellStyle name="Обычный 2 18 5" xfId="253"/>
    <cellStyle name="Обычный 2 18 6" xfId="254"/>
    <cellStyle name="Обычный 2 180" xfId="255"/>
    <cellStyle name="Обычный 2 181" xfId="256"/>
    <cellStyle name="Обычный 2 182" xfId="257"/>
    <cellStyle name="Обычный 2 183" xfId="258"/>
    <cellStyle name="Обычный 2 184" xfId="259"/>
    <cellStyle name="Обычный 2 185" xfId="260"/>
    <cellStyle name="Обычный 2 186" xfId="261"/>
    <cellStyle name="Обычный 2 187" xfId="262"/>
    <cellStyle name="Обычный 2 188" xfId="263"/>
    <cellStyle name="Обычный 2 189" xfId="264"/>
    <cellStyle name="Обычный 2 19" xfId="265"/>
    <cellStyle name="Обычный 2 19 2" xfId="266"/>
    <cellStyle name="Обычный 2 19 3" xfId="267"/>
    <cellStyle name="Обычный 2 19 4" xfId="268"/>
    <cellStyle name="Обычный 2 19 5" xfId="269"/>
    <cellStyle name="Обычный 2 19 6" xfId="270"/>
    <cellStyle name="Обычный 2 190" xfId="271"/>
    <cellStyle name="Обычный 2 191" xfId="272"/>
    <cellStyle name="Обычный 2 192" xfId="273"/>
    <cellStyle name="Обычный 2 193" xfId="274"/>
    <cellStyle name="Обычный 2 194" xfId="275"/>
    <cellStyle name="Обычный 2 195" xfId="276"/>
    <cellStyle name="Обычный 2 196" xfId="277"/>
    <cellStyle name="Обычный 2 197" xfId="278"/>
    <cellStyle name="Обычный 2 198" xfId="279"/>
    <cellStyle name="Обычный 2 199" xfId="280"/>
    <cellStyle name="Обычный 2 2" xfId="281"/>
    <cellStyle name="Обычный 2 2 2" xfId="282"/>
    <cellStyle name="Обычный 2 2 2 2" xfId="283"/>
    <cellStyle name="Обычный 2 2 2 3" xfId="284"/>
    <cellStyle name="Обычный 2 2 3" xfId="285"/>
    <cellStyle name="Обычный 2 2 4" xfId="286"/>
    <cellStyle name="Обычный 2 2 4 2" xfId="287"/>
    <cellStyle name="Обычный 2 2 5" xfId="288"/>
    <cellStyle name="Обычный 2 2 6" xfId="289"/>
    <cellStyle name="Обычный 2 2 7" xfId="290"/>
    <cellStyle name="Обычный 2 20" xfId="291"/>
    <cellStyle name="Обычный 2 20 2" xfId="292"/>
    <cellStyle name="Обычный 2 20 3" xfId="293"/>
    <cellStyle name="Обычный 2 20 4" xfId="294"/>
    <cellStyle name="Обычный 2 20 5" xfId="295"/>
    <cellStyle name="Обычный 2 20 6" xfId="296"/>
    <cellStyle name="Обычный 2 200" xfId="297"/>
    <cellStyle name="Обычный 2 201" xfId="298"/>
    <cellStyle name="Обычный 2 202" xfId="299"/>
    <cellStyle name="Обычный 2 203" xfId="300"/>
    <cellStyle name="Обычный 2 204" xfId="301"/>
    <cellStyle name="Обычный 2 205" xfId="302"/>
    <cellStyle name="Обычный 2 206" xfId="303"/>
    <cellStyle name="Обычный 2 207" xfId="304"/>
    <cellStyle name="Обычный 2 208" xfId="305"/>
    <cellStyle name="Обычный 2 209" xfId="306"/>
    <cellStyle name="Обычный 2 21" xfId="307"/>
    <cellStyle name="Обычный 2 21 2" xfId="308"/>
    <cellStyle name="Обычный 2 21 3" xfId="309"/>
    <cellStyle name="Обычный 2 21 4" xfId="310"/>
    <cellStyle name="Обычный 2 21 5" xfId="311"/>
    <cellStyle name="Обычный 2 21 6" xfId="312"/>
    <cellStyle name="Обычный 2 210" xfId="313"/>
    <cellStyle name="Обычный 2 211" xfId="314"/>
    <cellStyle name="Обычный 2 212" xfId="315"/>
    <cellStyle name="Обычный 2 213" xfId="316"/>
    <cellStyle name="Обычный 2 214" xfId="317"/>
    <cellStyle name="Обычный 2 215" xfId="318"/>
    <cellStyle name="Обычный 2 216" xfId="319"/>
    <cellStyle name="Обычный 2 217" xfId="320"/>
    <cellStyle name="Обычный 2 218" xfId="321"/>
    <cellStyle name="Обычный 2 219" xfId="322"/>
    <cellStyle name="Обычный 2 22" xfId="323"/>
    <cellStyle name="Обычный 2 22 2" xfId="324"/>
    <cellStyle name="Обычный 2 22 3" xfId="325"/>
    <cellStyle name="Обычный 2 22 4" xfId="326"/>
    <cellStyle name="Обычный 2 22 5" xfId="327"/>
    <cellStyle name="Обычный 2 22 6" xfId="328"/>
    <cellStyle name="Обычный 2 220" xfId="329"/>
    <cellStyle name="Обычный 2 221" xfId="330"/>
    <cellStyle name="Обычный 2 222" xfId="331"/>
    <cellStyle name="Обычный 2 223" xfId="332"/>
    <cellStyle name="Обычный 2 224" xfId="333"/>
    <cellStyle name="Обычный 2 225" xfId="334"/>
    <cellStyle name="Обычный 2 225 2" xfId="335"/>
    <cellStyle name="Обычный 2 226" xfId="336"/>
    <cellStyle name="Обычный 2 226 2" xfId="337"/>
    <cellStyle name="Обычный 2 227" xfId="338"/>
    <cellStyle name="Обычный 2 227 2" xfId="339"/>
    <cellStyle name="Обычный 2 228" xfId="340"/>
    <cellStyle name="Обычный 2 228 2" xfId="341"/>
    <cellStyle name="Обычный 2 229" xfId="342"/>
    <cellStyle name="Обычный 2 23" xfId="343"/>
    <cellStyle name="Обычный 2 23 2" xfId="344"/>
    <cellStyle name="Обычный 2 23 3" xfId="345"/>
    <cellStyle name="Обычный 2 23 4" xfId="346"/>
    <cellStyle name="Обычный 2 23 5" xfId="347"/>
    <cellStyle name="Обычный 2 23 6" xfId="348"/>
    <cellStyle name="Обычный 2 230" xfId="349"/>
    <cellStyle name="Обычный 2 230 2" xfId="350"/>
    <cellStyle name="Обычный 2 231" xfId="351"/>
    <cellStyle name="Обычный 2 232" xfId="352"/>
    <cellStyle name="Обычный 2 233" xfId="353"/>
    <cellStyle name="Обычный 2 234" xfId="354"/>
    <cellStyle name="Обычный 2 235" xfId="355"/>
    <cellStyle name="Обычный 2 236" xfId="356"/>
    <cellStyle name="Обычный 2 237" xfId="357"/>
    <cellStyle name="Обычный 2 238" xfId="358"/>
    <cellStyle name="Обычный 2 239" xfId="359"/>
    <cellStyle name="Обычный 2 24" xfId="360"/>
    <cellStyle name="Обычный 2 24 2" xfId="361"/>
    <cellStyle name="Обычный 2 24 3" xfId="362"/>
    <cellStyle name="Обычный 2 24 4" xfId="363"/>
    <cellStyle name="Обычный 2 24 5" xfId="364"/>
    <cellStyle name="Обычный 2 24 6" xfId="365"/>
    <cellStyle name="Обычный 2 240" xfId="366"/>
    <cellStyle name="Обычный 2 241" xfId="2"/>
    <cellStyle name="Обычный 2 25" xfId="367"/>
    <cellStyle name="Обычный 2 25 2" xfId="368"/>
    <cellStyle name="Обычный 2 25 3" xfId="369"/>
    <cellStyle name="Обычный 2 25 4" xfId="370"/>
    <cellStyle name="Обычный 2 25 5" xfId="371"/>
    <cellStyle name="Обычный 2 25 6" xfId="372"/>
    <cellStyle name="Обычный 2 26" xfId="373"/>
    <cellStyle name="Обычный 2 26 2" xfId="374"/>
    <cellStyle name="Обычный 2 26 3" xfId="375"/>
    <cellStyle name="Обычный 2 26 4" xfId="376"/>
    <cellStyle name="Обычный 2 26 5" xfId="377"/>
    <cellStyle name="Обычный 2 26 6" xfId="378"/>
    <cellStyle name="Обычный 2 27" xfId="379"/>
    <cellStyle name="Обычный 2 27 2" xfId="380"/>
    <cellStyle name="Обычный 2 27 3" xfId="381"/>
    <cellStyle name="Обычный 2 27 4" xfId="382"/>
    <cellStyle name="Обычный 2 27 5" xfId="383"/>
    <cellStyle name="Обычный 2 27 6" xfId="384"/>
    <cellStyle name="Обычный 2 28" xfId="385"/>
    <cellStyle name="Обычный 2 28 2" xfId="386"/>
    <cellStyle name="Обычный 2 28 3" xfId="387"/>
    <cellStyle name="Обычный 2 28 4" xfId="388"/>
    <cellStyle name="Обычный 2 28 5" xfId="389"/>
    <cellStyle name="Обычный 2 28 6" xfId="390"/>
    <cellStyle name="Обычный 2 29" xfId="391"/>
    <cellStyle name="Обычный 2 29 2" xfId="392"/>
    <cellStyle name="Обычный 2 29 3" xfId="393"/>
    <cellStyle name="Обычный 2 29 4" xfId="394"/>
    <cellStyle name="Обычный 2 29 5" xfId="395"/>
    <cellStyle name="Обычный 2 29 6" xfId="396"/>
    <cellStyle name="Обычный 2 3" xfId="397"/>
    <cellStyle name="Обычный 2 3 2" xfId="398"/>
    <cellStyle name="Обычный 2 3 3" xfId="399"/>
    <cellStyle name="Обычный 2 30" xfId="400"/>
    <cellStyle name="Обычный 2 30 2" xfId="401"/>
    <cellStyle name="Обычный 2 30 3" xfId="402"/>
    <cellStyle name="Обычный 2 30 4" xfId="403"/>
    <cellStyle name="Обычный 2 30 5" xfId="404"/>
    <cellStyle name="Обычный 2 30 6" xfId="405"/>
    <cellStyle name="Обычный 2 31" xfId="406"/>
    <cellStyle name="Обычный 2 31 2" xfId="407"/>
    <cellStyle name="Обычный 2 31 3" xfId="408"/>
    <cellStyle name="Обычный 2 31 4" xfId="409"/>
    <cellStyle name="Обычный 2 31 5" xfId="410"/>
    <cellStyle name="Обычный 2 31 6" xfId="411"/>
    <cellStyle name="Обычный 2 32" xfId="412"/>
    <cellStyle name="Обычный 2 32 2" xfId="413"/>
    <cellStyle name="Обычный 2 32 3" xfId="414"/>
    <cellStyle name="Обычный 2 32 4" xfId="415"/>
    <cellStyle name="Обычный 2 32 5" xfId="416"/>
    <cellStyle name="Обычный 2 32 6" xfId="417"/>
    <cellStyle name="Обычный 2 33" xfId="418"/>
    <cellStyle name="Обычный 2 33 2" xfId="419"/>
    <cellStyle name="Обычный 2 33 3" xfId="420"/>
    <cellStyle name="Обычный 2 33 4" xfId="421"/>
    <cellStyle name="Обычный 2 33 5" xfId="422"/>
    <cellStyle name="Обычный 2 33 6" xfId="423"/>
    <cellStyle name="Обычный 2 34" xfId="424"/>
    <cellStyle name="Обычный 2 34 2" xfId="425"/>
    <cellStyle name="Обычный 2 34 3" xfId="426"/>
    <cellStyle name="Обычный 2 34 4" xfId="427"/>
    <cellStyle name="Обычный 2 34 5" xfId="428"/>
    <cellStyle name="Обычный 2 34 6" xfId="429"/>
    <cellStyle name="Обычный 2 35" xfId="430"/>
    <cellStyle name="Обычный 2 35 2" xfId="431"/>
    <cellStyle name="Обычный 2 35 3" xfId="432"/>
    <cellStyle name="Обычный 2 35 4" xfId="433"/>
    <cellStyle name="Обычный 2 35 5" xfId="434"/>
    <cellStyle name="Обычный 2 35 6" xfId="435"/>
    <cellStyle name="Обычный 2 36" xfId="436"/>
    <cellStyle name="Обычный 2 36 2" xfId="437"/>
    <cellStyle name="Обычный 2 36 3" xfId="438"/>
    <cellStyle name="Обычный 2 36 4" xfId="439"/>
    <cellStyle name="Обычный 2 36 5" xfId="440"/>
    <cellStyle name="Обычный 2 36 6" xfId="441"/>
    <cellStyle name="Обычный 2 37" xfId="442"/>
    <cellStyle name="Обычный 2 37 2" xfId="443"/>
    <cellStyle name="Обычный 2 37 3" xfId="444"/>
    <cellStyle name="Обычный 2 37 4" xfId="445"/>
    <cellStyle name="Обычный 2 37 5" xfId="446"/>
    <cellStyle name="Обычный 2 37 6" xfId="447"/>
    <cellStyle name="Обычный 2 38" xfId="448"/>
    <cellStyle name="Обычный 2 38 2" xfId="449"/>
    <cellStyle name="Обычный 2 38 3" xfId="450"/>
    <cellStyle name="Обычный 2 38 4" xfId="451"/>
    <cellStyle name="Обычный 2 38 5" xfId="452"/>
    <cellStyle name="Обычный 2 38 6" xfId="453"/>
    <cellStyle name="Обычный 2 39" xfId="454"/>
    <cellStyle name="Обычный 2 39 2" xfId="455"/>
    <cellStyle name="Обычный 2 39 3" xfId="456"/>
    <cellStyle name="Обычный 2 39 4" xfId="457"/>
    <cellStyle name="Обычный 2 39 5" xfId="458"/>
    <cellStyle name="Обычный 2 39 6" xfId="459"/>
    <cellStyle name="Обычный 2 4" xfId="460"/>
    <cellStyle name="Обычный 2 4 2" xfId="461"/>
    <cellStyle name="Обычный 2 4 3" xfId="462"/>
    <cellStyle name="Обычный 2 4 4" xfId="463"/>
    <cellStyle name="Обычный 2 4 5" xfId="464"/>
    <cellStyle name="Обычный 2 4 6" xfId="465"/>
    <cellStyle name="Обычный 2 40" xfId="466"/>
    <cellStyle name="Обычный 2 40 2" xfId="467"/>
    <cellStyle name="Обычный 2 40 3" xfId="468"/>
    <cellStyle name="Обычный 2 40 4" xfId="469"/>
    <cellStyle name="Обычный 2 40 5" xfId="470"/>
    <cellStyle name="Обычный 2 40 6" xfId="471"/>
    <cellStyle name="Обычный 2 41" xfId="472"/>
    <cellStyle name="Обычный 2 41 2" xfId="473"/>
    <cellStyle name="Обычный 2 41 3" xfId="474"/>
    <cellStyle name="Обычный 2 41 4" xfId="475"/>
    <cellStyle name="Обычный 2 41 5" xfId="476"/>
    <cellStyle name="Обычный 2 41 6" xfId="477"/>
    <cellStyle name="Обычный 2 42" xfId="478"/>
    <cellStyle name="Обычный 2 42 2" xfId="479"/>
    <cellStyle name="Обычный 2 42 3" xfId="480"/>
    <cellStyle name="Обычный 2 42 4" xfId="481"/>
    <cellStyle name="Обычный 2 42 5" xfId="482"/>
    <cellStyle name="Обычный 2 42 6" xfId="483"/>
    <cellStyle name="Обычный 2 43" xfId="484"/>
    <cellStyle name="Обычный 2 43 2" xfId="485"/>
    <cellStyle name="Обычный 2 43 3" xfId="486"/>
    <cellStyle name="Обычный 2 43 4" xfId="487"/>
    <cellStyle name="Обычный 2 43 5" xfId="488"/>
    <cellStyle name="Обычный 2 43 6" xfId="489"/>
    <cellStyle name="Обычный 2 44" xfId="490"/>
    <cellStyle name="Обычный 2 44 2" xfId="491"/>
    <cellStyle name="Обычный 2 44 3" xfId="492"/>
    <cellStyle name="Обычный 2 44 4" xfId="493"/>
    <cellStyle name="Обычный 2 44 5" xfId="494"/>
    <cellStyle name="Обычный 2 44 6" xfId="495"/>
    <cellStyle name="Обычный 2 45" xfId="496"/>
    <cellStyle name="Обычный 2 45 2" xfId="497"/>
    <cellStyle name="Обычный 2 45 3" xfId="498"/>
    <cellStyle name="Обычный 2 45 4" xfId="499"/>
    <cellStyle name="Обычный 2 45 5" xfId="500"/>
    <cellStyle name="Обычный 2 45 6" xfId="501"/>
    <cellStyle name="Обычный 2 46" xfId="502"/>
    <cellStyle name="Обычный 2 46 2" xfId="503"/>
    <cellStyle name="Обычный 2 46 3" xfId="504"/>
    <cellStyle name="Обычный 2 46 4" xfId="505"/>
    <cellStyle name="Обычный 2 46 5" xfId="506"/>
    <cellStyle name="Обычный 2 46 6" xfId="507"/>
    <cellStyle name="Обычный 2 47" xfId="508"/>
    <cellStyle name="Обычный 2 47 2" xfId="509"/>
    <cellStyle name="Обычный 2 47 3" xfId="510"/>
    <cellStyle name="Обычный 2 47 4" xfId="511"/>
    <cellStyle name="Обычный 2 47 5" xfId="512"/>
    <cellStyle name="Обычный 2 47 6" xfId="513"/>
    <cellStyle name="Обычный 2 48" xfId="514"/>
    <cellStyle name="Обычный 2 48 2" xfId="515"/>
    <cellStyle name="Обычный 2 48 3" xfId="516"/>
    <cellStyle name="Обычный 2 48 4" xfId="517"/>
    <cellStyle name="Обычный 2 48 5" xfId="518"/>
    <cellStyle name="Обычный 2 48 6" xfId="519"/>
    <cellStyle name="Обычный 2 49" xfId="520"/>
    <cellStyle name="Обычный 2 49 2" xfId="521"/>
    <cellStyle name="Обычный 2 49 3" xfId="522"/>
    <cellStyle name="Обычный 2 49 4" xfId="523"/>
    <cellStyle name="Обычный 2 49 5" xfId="524"/>
    <cellStyle name="Обычный 2 49 6" xfId="525"/>
    <cellStyle name="Обычный 2 5" xfId="526"/>
    <cellStyle name="Обычный 2 5 2" xfId="527"/>
    <cellStyle name="Обычный 2 5 3" xfId="528"/>
    <cellStyle name="Обычный 2 5 4" xfId="529"/>
    <cellStyle name="Обычный 2 5 5" xfId="530"/>
    <cellStyle name="Обычный 2 5 6" xfId="531"/>
    <cellStyle name="Обычный 2 50" xfId="532"/>
    <cellStyle name="Обычный 2 50 2" xfId="533"/>
    <cellStyle name="Обычный 2 50 3" xfId="534"/>
    <cellStyle name="Обычный 2 50 4" xfId="535"/>
    <cellStyle name="Обычный 2 50 5" xfId="536"/>
    <cellStyle name="Обычный 2 50 6" xfId="537"/>
    <cellStyle name="Обычный 2 51" xfId="538"/>
    <cellStyle name="Обычный 2 51 2" xfId="539"/>
    <cellStyle name="Обычный 2 51 3" xfId="540"/>
    <cellStyle name="Обычный 2 51 4" xfId="541"/>
    <cellStyle name="Обычный 2 51 5" xfId="542"/>
    <cellStyle name="Обычный 2 51 6" xfId="543"/>
    <cellStyle name="Обычный 2 52" xfId="544"/>
    <cellStyle name="Обычный 2 52 2" xfId="545"/>
    <cellStyle name="Обычный 2 52 3" xfId="546"/>
    <cellStyle name="Обычный 2 52 4" xfId="547"/>
    <cellStyle name="Обычный 2 52 5" xfId="548"/>
    <cellStyle name="Обычный 2 52 6" xfId="549"/>
    <cellStyle name="Обычный 2 53" xfId="550"/>
    <cellStyle name="Обычный 2 53 2" xfId="551"/>
    <cellStyle name="Обычный 2 53 3" xfId="552"/>
    <cellStyle name="Обычный 2 53 4" xfId="553"/>
    <cellStyle name="Обычный 2 53 5" xfId="554"/>
    <cellStyle name="Обычный 2 53 6" xfId="555"/>
    <cellStyle name="Обычный 2 54" xfId="556"/>
    <cellStyle name="Обычный 2 54 2" xfId="557"/>
    <cellStyle name="Обычный 2 54 3" xfId="558"/>
    <cellStyle name="Обычный 2 54 4" xfId="559"/>
    <cellStyle name="Обычный 2 54 5" xfId="560"/>
    <cellStyle name="Обычный 2 54 6" xfId="561"/>
    <cellStyle name="Обычный 2 55" xfId="562"/>
    <cellStyle name="Обычный 2 55 2" xfId="563"/>
    <cellStyle name="Обычный 2 55 3" xfId="564"/>
    <cellStyle name="Обычный 2 55 4" xfId="565"/>
    <cellStyle name="Обычный 2 55 5" xfId="566"/>
    <cellStyle name="Обычный 2 55 6" xfId="567"/>
    <cellStyle name="Обычный 2 56" xfId="568"/>
    <cellStyle name="Обычный 2 56 2" xfId="569"/>
    <cellStyle name="Обычный 2 56 3" xfId="570"/>
    <cellStyle name="Обычный 2 56 4" xfId="571"/>
    <cellStyle name="Обычный 2 56 5" xfId="572"/>
    <cellStyle name="Обычный 2 56 6" xfId="573"/>
    <cellStyle name="Обычный 2 57" xfId="574"/>
    <cellStyle name="Обычный 2 57 2" xfId="575"/>
    <cellStyle name="Обычный 2 57 3" xfId="576"/>
    <cellStyle name="Обычный 2 57 4" xfId="577"/>
    <cellStyle name="Обычный 2 57 5" xfId="578"/>
    <cellStyle name="Обычный 2 57 6" xfId="579"/>
    <cellStyle name="Обычный 2 58" xfId="580"/>
    <cellStyle name="Обычный 2 58 2" xfId="581"/>
    <cellStyle name="Обычный 2 58 3" xfId="582"/>
    <cellStyle name="Обычный 2 58 4" xfId="583"/>
    <cellStyle name="Обычный 2 58 5" xfId="584"/>
    <cellStyle name="Обычный 2 58 6" xfId="585"/>
    <cellStyle name="Обычный 2 59" xfId="586"/>
    <cellStyle name="Обычный 2 59 2" xfId="587"/>
    <cellStyle name="Обычный 2 59 3" xfId="588"/>
    <cellStyle name="Обычный 2 59 4" xfId="589"/>
    <cellStyle name="Обычный 2 59 5" xfId="590"/>
    <cellStyle name="Обычный 2 59 6" xfId="591"/>
    <cellStyle name="Обычный 2 6" xfId="592"/>
    <cellStyle name="Обычный 2 6 2" xfId="593"/>
    <cellStyle name="Обычный 2 6 3" xfId="594"/>
    <cellStyle name="Обычный 2 6 4" xfId="595"/>
    <cellStyle name="Обычный 2 6 5" xfId="596"/>
    <cellStyle name="Обычный 2 6 6" xfId="597"/>
    <cellStyle name="Обычный 2 60" xfId="598"/>
    <cellStyle name="Обычный 2 60 2" xfId="599"/>
    <cellStyle name="Обычный 2 60 3" xfId="600"/>
    <cellStyle name="Обычный 2 60 4" xfId="601"/>
    <cellStyle name="Обычный 2 60 5" xfId="602"/>
    <cellStyle name="Обычный 2 60 6" xfId="603"/>
    <cellStyle name="Обычный 2 61" xfId="604"/>
    <cellStyle name="Обычный 2 61 2" xfId="605"/>
    <cellStyle name="Обычный 2 61 3" xfId="606"/>
    <cellStyle name="Обычный 2 61 4" xfId="607"/>
    <cellStyle name="Обычный 2 61 5" xfId="608"/>
    <cellStyle name="Обычный 2 61 6" xfId="609"/>
    <cellStyle name="Обычный 2 62" xfId="610"/>
    <cellStyle name="Обычный 2 62 2" xfId="611"/>
    <cellStyle name="Обычный 2 62 3" xfId="612"/>
    <cellStyle name="Обычный 2 62 4" xfId="613"/>
    <cellStyle name="Обычный 2 62 5" xfId="614"/>
    <cellStyle name="Обычный 2 62 6" xfId="615"/>
    <cellStyle name="Обычный 2 63" xfId="616"/>
    <cellStyle name="Обычный 2 63 2" xfId="617"/>
    <cellStyle name="Обычный 2 63 3" xfId="618"/>
    <cellStyle name="Обычный 2 63 4" xfId="619"/>
    <cellStyle name="Обычный 2 63 5" xfId="620"/>
    <cellStyle name="Обычный 2 63 6" xfId="621"/>
    <cellStyle name="Обычный 2 64" xfId="622"/>
    <cellStyle name="Обычный 2 64 2" xfId="623"/>
    <cellStyle name="Обычный 2 64 3" xfId="624"/>
    <cellStyle name="Обычный 2 64 4" xfId="625"/>
    <cellStyle name="Обычный 2 64 5" xfId="626"/>
    <cellStyle name="Обычный 2 64 6" xfId="627"/>
    <cellStyle name="Обычный 2 65" xfId="628"/>
    <cellStyle name="Обычный 2 65 2" xfId="629"/>
    <cellStyle name="Обычный 2 65 3" xfId="630"/>
    <cellStyle name="Обычный 2 65 4" xfId="631"/>
    <cellStyle name="Обычный 2 65 5" xfId="632"/>
    <cellStyle name="Обычный 2 65 6" xfId="633"/>
    <cellStyle name="Обычный 2 66" xfId="634"/>
    <cellStyle name="Обычный 2 66 2" xfId="635"/>
    <cellStyle name="Обычный 2 66 3" xfId="636"/>
    <cellStyle name="Обычный 2 66 4" xfId="637"/>
    <cellStyle name="Обычный 2 66 5" xfId="638"/>
    <cellStyle name="Обычный 2 66 6" xfId="639"/>
    <cellStyle name="Обычный 2 67" xfId="640"/>
    <cellStyle name="Обычный 2 67 2" xfId="641"/>
    <cellStyle name="Обычный 2 67 3" xfId="642"/>
    <cellStyle name="Обычный 2 67 4" xfId="643"/>
    <cellStyle name="Обычный 2 67 5" xfId="644"/>
    <cellStyle name="Обычный 2 67 6" xfId="645"/>
    <cellStyle name="Обычный 2 68" xfId="646"/>
    <cellStyle name="Обычный 2 68 2" xfId="647"/>
    <cellStyle name="Обычный 2 68 3" xfId="648"/>
    <cellStyle name="Обычный 2 68 4" xfId="649"/>
    <cellStyle name="Обычный 2 68 5" xfId="650"/>
    <cellStyle name="Обычный 2 68 6" xfId="651"/>
    <cellStyle name="Обычный 2 69" xfId="652"/>
    <cellStyle name="Обычный 2 69 2" xfId="653"/>
    <cellStyle name="Обычный 2 69 3" xfId="654"/>
    <cellStyle name="Обычный 2 69 4" xfId="655"/>
    <cellStyle name="Обычный 2 69 5" xfId="656"/>
    <cellStyle name="Обычный 2 69 6" xfId="657"/>
    <cellStyle name="Обычный 2 7" xfId="658"/>
    <cellStyle name="Обычный 2 7 2" xfId="659"/>
    <cellStyle name="Обычный 2 7 3" xfId="660"/>
    <cellStyle name="Обычный 2 7 4" xfId="661"/>
    <cellStyle name="Обычный 2 7 5" xfId="662"/>
    <cellStyle name="Обычный 2 7 6" xfId="663"/>
    <cellStyle name="Обычный 2 70" xfId="664"/>
    <cellStyle name="Обычный 2 70 2" xfId="665"/>
    <cellStyle name="Обычный 2 70 3" xfId="666"/>
    <cellStyle name="Обычный 2 70 4" xfId="667"/>
    <cellStyle name="Обычный 2 70 5" xfId="668"/>
    <cellStyle name="Обычный 2 70 6" xfId="669"/>
    <cellStyle name="Обычный 2 71" xfId="670"/>
    <cellStyle name="Обычный 2 71 2" xfId="671"/>
    <cellStyle name="Обычный 2 71 3" xfId="672"/>
    <cellStyle name="Обычный 2 71 4" xfId="673"/>
    <cellStyle name="Обычный 2 71 5" xfId="674"/>
    <cellStyle name="Обычный 2 71 6" xfId="675"/>
    <cellStyle name="Обычный 2 72" xfId="676"/>
    <cellStyle name="Обычный 2 72 2" xfId="677"/>
    <cellStyle name="Обычный 2 72 3" xfId="678"/>
    <cellStyle name="Обычный 2 72 4" xfId="679"/>
    <cellStyle name="Обычный 2 72 5" xfId="680"/>
    <cellStyle name="Обычный 2 72 6" xfId="681"/>
    <cellStyle name="Обычный 2 73" xfId="682"/>
    <cellStyle name="Обычный 2 73 2" xfId="683"/>
    <cellStyle name="Обычный 2 73 3" xfId="684"/>
    <cellStyle name="Обычный 2 73 4" xfId="685"/>
    <cellStyle name="Обычный 2 73 5" xfId="686"/>
    <cellStyle name="Обычный 2 73 6" xfId="687"/>
    <cellStyle name="Обычный 2 74" xfId="688"/>
    <cellStyle name="Обычный 2 74 2" xfId="689"/>
    <cellStyle name="Обычный 2 74 3" xfId="690"/>
    <cellStyle name="Обычный 2 74 4" xfId="691"/>
    <cellStyle name="Обычный 2 74 5" xfId="692"/>
    <cellStyle name="Обычный 2 74 6" xfId="693"/>
    <cellStyle name="Обычный 2 75" xfId="694"/>
    <cellStyle name="Обычный 2 75 2" xfId="695"/>
    <cellStyle name="Обычный 2 75 3" xfId="696"/>
    <cellStyle name="Обычный 2 75 4" xfId="697"/>
    <cellStyle name="Обычный 2 75 5" xfId="698"/>
    <cellStyle name="Обычный 2 75 6" xfId="699"/>
    <cellStyle name="Обычный 2 76" xfId="700"/>
    <cellStyle name="Обычный 2 76 2" xfId="701"/>
    <cellStyle name="Обычный 2 76 3" xfId="702"/>
    <cellStyle name="Обычный 2 76 4" xfId="703"/>
    <cellStyle name="Обычный 2 76 5" xfId="704"/>
    <cellStyle name="Обычный 2 76 6" xfId="705"/>
    <cellStyle name="Обычный 2 77" xfId="706"/>
    <cellStyle name="Обычный 2 77 2" xfId="707"/>
    <cellStyle name="Обычный 2 77 3" xfId="708"/>
    <cellStyle name="Обычный 2 77 4" xfId="709"/>
    <cellStyle name="Обычный 2 77 5" xfId="710"/>
    <cellStyle name="Обычный 2 77 6" xfId="711"/>
    <cellStyle name="Обычный 2 78" xfId="712"/>
    <cellStyle name="Обычный 2 78 2" xfId="713"/>
    <cellStyle name="Обычный 2 78 3" xfId="714"/>
    <cellStyle name="Обычный 2 78 4" xfId="715"/>
    <cellStyle name="Обычный 2 78 5" xfId="716"/>
    <cellStyle name="Обычный 2 78 6" xfId="717"/>
    <cellStyle name="Обычный 2 79" xfId="718"/>
    <cellStyle name="Обычный 2 79 2" xfId="719"/>
    <cellStyle name="Обычный 2 79 3" xfId="720"/>
    <cellStyle name="Обычный 2 79 4" xfId="721"/>
    <cellStyle name="Обычный 2 79 5" xfId="722"/>
    <cellStyle name="Обычный 2 79 6" xfId="723"/>
    <cellStyle name="Обычный 2 8" xfId="724"/>
    <cellStyle name="Обычный 2 8 2" xfId="725"/>
    <cellStyle name="Обычный 2 8 3" xfId="726"/>
    <cellStyle name="Обычный 2 80" xfId="727"/>
    <cellStyle name="Обычный 2 80 2" xfId="728"/>
    <cellStyle name="Обычный 2 80 3" xfId="729"/>
    <cellStyle name="Обычный 2 80 4" xfId="730"/>
    <cellStyle name="Обычный 2 80 5" xfId="731"/>
    <cellStyle name="Обычный 2 80 6" xfId="732"/>
    <cellStyle name="Обычный 2 81" xfId="733"/>
    <cellStyle name="Обычный 2 81 2" xfId="734"/>
    <cellStyle name="Обычный 2 81 3" xfId="735"/>
    <cellStyle name="Обычный 2 81 4" xfId="736"/>
    <cellStyle name="Обычный 2 81 5" xfId="737"/>
    <cellStyle name="Обычный 2 81 6" xfId="738"/>
    <cellStyle name="Обычный 2 82" xfId="739"/>
    <cellStyle name="Обычный 2 82 2" xfId="740"/>
    <cellStyle name="Обычный 2 82 3" xfId="741"/>
    <cellStyle name="Обычный 2 82 4" xfId="742"/>
    <cellStyle name="Обычный 2 82 5" xfId="743"/>
    <cellStyle name="Обычный 2 82 6" xfId="744"/>
    <cellStyle name="Обычный 2 83" xfId="745"/>
    <cellStyle name="Обычный 2 83 2" xfId="746"/>
    <cellStyle name="Обычный 2 83 3" xfId="747"/>
    <cellStyle name="Обычный 2 83 4" xfId="748"/>
    <cellStyle name="Обычный 2 83 5" xfId="749"/>
    <cellStyle name="Обычный 2 83 6" xfId="750"/>
    <cellStyle name="Обычный 2 84" xfId="751"/>
    <cellStyle name="Обычный 2 84 2" xfId="752"/>
    <cellStyle name="Обычный 2 84 3" xfId="753"/>
    <cellStyle name="Обычный 2 84 4" xfId="754"/>
    <cellStyle name="Обычный 2 85" xfId="755"/>
    <cellStyle name="Обычный 2 85 2" xfId="756"/>
    <cellStyle name="Обычный 2 85 3" xfId="757"/>
    <cellStyle name="Обычный 2 85 4" xfId="758"/>
    <cellStyle name="Обычный 2 86" xfId="759"/>
    <cellStyle name="Обычный 2 86 2" xfId="760"/>
    <cellStyle name="Обычный 2 86 3" xfId="761"/>
    <cellStyle name="Обычный 2 86 4" xfId="762"/>
    <cellStyle name="Обычный 2 87" xfId="763"/>
    <cellStyle name="Обычный 2 87 2" xfId="764"/>
    <cellStyle name="Обычный 2 87 3" xfId="765"/>
    <cellStyle name="Обычный 2 87 4" xfId="766"/>
    <cellStyle name="Обычный 2 88" xfId="767"/>
    <cellStyle name="Обычный 2 88 2" xfId="768"/>
    <cellStyle name="Обычный 2 88 3" xfId="769"/>
    <cellStyle name="Обычный 2 88 4" xfId="770"/>
    <cellStyle name="Обычный 2 89" xfId="771"/>
    <cellStyle name="Обычный 2 89 2" xfId="772"/>
    <cellStyle name="Обычный 2 89 3" xfId="773"/>
    <cellStyle name="Обычный 2 89 4" xfId="774"/>
    <cellStyle name="Обычный 2 9" xfId="775"/>
    <cellStyle name="Обычный 2 9 2" xfId="776"/>
    <cellStyle name="Обычный 2 9 3" xfId="777"/>
    <cellStyle name="Обычный 2 9 4" xfId="778"/>
    <cellStyle name="Обычный 2 9 5" xfId="779"/>
    <cellStyle name="Обычный 2 9 6" xfId="780"/>
    <cellStyle name="Обычный 2 90" xfId="781"/>
    <cellStyle name="Обычный 2 90 2" xfId="782"/>
    <cellStyle name="Обычный 2 90 3" xfId="783"/>
    <cellStyle name="Обычный 2 90 4" xfId="784"/>
    <cellStyle name="Обычный 2 91" xfId="785"/>
    <cellStyle name="Обычный 2 91 2" xfId="786"/>
    <cellStyle name="Обычный 2 91 3" xfId="787"/>
    <cellStyle name="Обычный 2 91 4" xfId="788"/>
    <cellStyle name="Обычный 2 92" xfId="789"/>
    <cellStyle name="Обычный 2 92 2" xfId="790"/>
    <cellStyle name="Обычный 2 92 3" xfId="791"/>
    <cellStyle name="Обычный 2 92 4" xfId="792"/>
    <cellStyle name="Обычный 2 93" xfId="793"/>
    <cellStyle name="Обычный 2 93 2" xfId="794"/>
    <cellStyle name="Обычный 2 93 3" xfId="795"/>
    <cellStyle name="Обычный 2 93 4" xfId="796"/>
    <cellStyle name="Обычный 2 94" xfId="797"/>
    <cellStyle name="Обычный 2 94 2" xfId="798"/>
    <cellStyle name="Обычный 2 94 3" xfId="799"/>
    <cellStyle name="Обычный 2 94 4" xfId="800"/>
    <cellStyle name="Обычный 2 95" xfId="801"/>
    <cellStyle name="Обычный 2 95 2" xfId="802"/>
    <cellStyle name="Обычный 2 95 3" xfId="803"/>
    <cellStyle name="Обычный 2 95 4" xfId="804"/>
    <cellStyle name="Обычный 2 96" xfId="805"/>
    <cellStyle name="Обычный 2 96 2" xfId="806"/>
    <cellStyle name="Обычный 2 96 3" xfId="807"/>
    <cellStyle name="Обычный 2 96 4" xfId="808"/>
    <cellStyle name="Обычный 2 97" xfId="809"/>
    <cellStyle name="Обычный 2 97 2" xfId="810"/>
    <cellStyle name="Обычный 2 97 3" xfId="811"/>
    <cellStyle name="Обычный 2 97 4" xfId="812"/>
    <cellStyle name="Обычный 2 98" xfId="813"/>
    <cellStyle name="Обычный 2 98 2" xfId="814"/>
    <cellStyle name="Обычный 2 98 3" xfId="815"/>
    <cellStyle name="Обычный 2 98 4" xfId="816"/>
    <cellStyle name="Обычный 2 99" xfId="817"/>
    <cellStyle name="Обычный 2 99 2" xfId="818"/>
    <cellStyle name="Обычный 2 99 3" xfId="819"/>
    <cellStyle name="Обычный 2 99 4" xfId="820"/>
    <cellStyle name="Обычный 256" xfId="821"/>
    <cellStyle name="Обычный 257" xfId="822"/>
    <cellStyle name="Обычный 258" xfId="823"/>
    <cellStyle name="Обычный 259" xfId="824"/>
    <cellStyle name="Обычный 260" xfId="825"/>
    <cellStyle name="Обычный 3" xfId="3"/>
    <cellStyle name="Обычный 3 2" xfId="826"/>
    <cellStyle name="Обычный 3 3" xfId="827"/>
    <cellStyle name="Обычный 3 3 2" xfId="828"/>
    <cellStyle name="Обычный 3 4" xfId="829"/>
    <cellStyle name="Финансовый 2" xfId="830"/>
    <cellStyle name="Финансовый 2 2" xfId="831"/>
    <cellStyle name="Финансовый 6" xfId="8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38"/>
  <sheetViews>
    <sheetView showGridLines="0" tabSelected="1" view="pageBreakPreview" zoomScale="80" zoomScaleNormal="100" zoomScaleSheetLayoutView="8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CK9" sqref="CK9:CL9"/>
    </sheetView>
  </sheetViews>
  <sheetFormatPr defaultColWidth="9.28515625" defaultRowHeight="12.75" x14ac:dyDescent="0.25"/>
  <cols>
    <col min="1" max="1" width="3.42578125" style="12" customWidth="1"/>
    <col min="2" max="2" width="23" style="12" customWidth="1"/>
    <col min="3" max="3" width="11" style="12" customWidth="1"/>
    <col min="4" max="4" width="14.28515625" style="12" customWidth="1"/>
    <col min="5" max="5" width="12.28515625" style="12" customWidth="1"/>
    <col min="6" max="6" width="12" style="12" customWidth="1"/>
    <col min="7" max="11" width="11.7109375" style="12" customWidth="1"/>
    <col min="12" max="12" width="12.28515625" style="12" customWidth="1"/>
    <col min="13" max="13" width="13.28515625" style="12" customWidth="1"/>
    <col min="14" max="14" width="12.28515625" style="12" customWidth="1"/>
    <col min="15" max="15" width="13.28515625" style="12" customWidth="1"/>
    <col min="16" max="16" width="15.28515625" style="12" customWidth="1"/>
    <col min="17" max="17" width="11.28515625" style="12" customWidth="1"/>
    <col min="18" max="18" width="10.5703125" style="12" customWidth="1"/>
    <col min="19" max="19" width="11.28515625" style="12" customWidth="1"/>
    <col min="20" max="20" width="10.5703125" style="12" customWidth="1"/>
    <col min="21" max="21" width="11" style="12" customWidth="1"/>
    <col min="22" max="22" width="10.42578125" style="12" customWidth="1"/>
    <col min="23" max="23" width="11" style="12" customWidth="1"/>
    <col min="24" max="24" width="10.42578125" style="12" customWidth="1"/>
    <col min="25" max="25" width="10.7109375" style="12" customWidth="1"/>
    <col min="26" max="26" width="10.42578125" style="12" customWidth="1"/>
    <col min="27" max="28" width="11.7109375" style="12" bestFit="1" customWidth="1"/>
    <col min="29" max="29" width="11" style="12" customWidth="1"/>
    <col min="30" max="30" width="10.7109375" style="12" customWidth="1"/>
    <col min="31" max="31" width="12.7109375" style="12" customWidth="1"/>
    <col min="32" max="32" width="11.42578125" style="12" customWidth="1"/>
    <col min="33" max="33" width="11.5703125" style="12" customWidth="1"/>
    <col min="34" max="34" width="10.28515625" style="12" customWidth="1"/>
    <col min="35" max="35" width="11" style="12" customWidth="1"/>
    <col min="36" max="36" width="10.28515625" style="12" customWidth="1"/>
    <col min="37" max="37" width="11.7109375" style="12" customWidth="1"/>
    <col min="38" max="38" width="11.5703125" style="12" customWidth="1"/>
    <col min="39" max="39" width="11.28515625" style="12" customWidth="1"/>
    <col min="40" max="40" width="10.7109375" style="12" customWidth="1"/>
    <col min="41" max="41" width="11.28515625" style="12" customWidth="1"/>
    <col min="42" max="43" width="11" style="12" customWidth="1"/>
    <col min="44" max="44" width="12.28515625" style="12" customWidth="1"/>
    <col min="45" max="45" width="12.42578125" style="12" customWidth="1"/>
    <col min="46" max="46" width="11.5703125" style="12" customWidth="1"/>
    <col min="47" max="48" width="10.7109375" style="12" customWidth="1"/>
    <col min="49" max="49" width="11.7109375" style="12" hidden="1" customWidth="1"/>
    <col min="50" max="50" width="10.28515625" style="12" hidden="1" customWidth="1"/>
    <col min="51" max="51" width="23" style="12" customWidth="1"/>
    <col min="52" max="52" width="11.7109375" style="12" bestFit="1" customWidth="1"/>
    <col min="53" max="53" width="10.7109375" style="12" customWidth="1"/>
    <col min="54" max="54" width="11.28515625" style="12" customWidth="1"/>
    <col min="55" max="55" width="11" style="12" customWidth="1"/>
    <col min="56" max="56" width="10.7109375" style="12" customWidth="1"/>
    <col min="57" max="57" width="11.42578125" style="12" customWidth="1"/>
    <col min="58" max="59" width="11" style="12" customWidth="1"/>
    <col min="60" max="60" width="10.7109375" style="12" customWidth="1"/>
    <col min="61" max="61" width="11.28515625" style="12" bestFit="1" customWidth="1"/>
    <col min="62" max="62" width="13.140625" style="12" customWidth="1"/>
    <col min="63" max="63" width="11.28515625" style="12" bestFit="1" customWidth="1"/>
    <col min="64" max="64" width="12.140625" style="12" customWidth="1"/>
    <col min="65" max="65" width="14.5703125" style="12" customWidth="1"/>
    <col min="66" max="66" width="14.85546875" style="12" customWidth="1"/>
    <col min="67" max="67" width="25.5703125" style="12" hidden="1" customWidth="1"/>
    <col min="68" max="68" width="28.42578125" style="12" customWidth="1"/>
    <col min="69" max="69" width="17.5703125" style="12" customWidth="1"/>
    <col min="70" max="70" width="18" style="12" customWidth="1"/>
    <col min="71" max="71" width="13.5703125" style="12" customWidth="1"/>
    <col min="72" max="72" width="12.28515625" style="12" customWidth="1"/>
    <col min="73" max="73" width="15.5703125" style="12" customWidth="1"/>
    <col min="74" max="74" width="14.140625" style="12" customWidth="1"/>
    <col min="75" max="75" width="12.140625" style="12" customWidth="1"/>
    <col min="76" max="76" width="13.28515625" style="12" customWidth="1"/>
    <col min="77" max="77" width="11.7109375" style="12" customWidth="1"/>
    <col min="78" max="78" width="14.7109375" style="12" customWidth="1"/>
    <col min="79" max="79" width="12" style="12" customWidth="1"/>
    <col min="80" max="80" width="13.85546875" style="12" customWidth="1"/>
    <col min="81" max="81" width="12.42578125" style="12" customWidth="1"/>
    <col min="82" max="82" width="13.140625" style="12" customWidth="1"/>
    <col min="83" max="83" width="12.42578125" style="12" customWidth="1"/>
    <col min="84" max="84" width="13.5703125" style="12" customWidth="1"/>
    <col min="85" max="85" width="12.85546875" style="12" customWidth="1"/>
    <col min="86" max="86" width="13.140625" style="12" customWidth="1"/>
    <col min="87" max="87" width="12.7109375" style="12" customWidth="1"/>
    <col min="88" max="88" width="13" style="12" customWidth="1"/>
    <col min="89" max="89" width="17.5703125" style="12" customWidth="1"/>
    <col min="90" max="90" width="15.140625" style="12" customWidth="1"/>
    <col min="91" max="91" width="12.28515625" style="12" customWidth="1"/>
    <col min="92" max="92" width="13.28515625" style="12" customWidth="1"/>
    <col min="93" max="93" width="12.7109375" style="12" customWidth="1"/>
    <col min="94" max="94" width="13.28515625" style="12" customWidth="1"/>
    <col min="95" max="95" width="13" style="12" customWidth="1"/>
    <col min="96" max="96" width="12.5703125" style="12" customWidth="1"/>
    <col min="97" max="97" width="12.7109375" style="12" customWidth="1"/>
    <col min="98" max="98" width="13.28515625" style="12" customWidth="1"/>
    <col min="99" max="99" width="12" style="12" customWidth="1"/>
    <col min="100" max="100" width="12.28515625" style="12" customWidth="1"/>
    <col min="101" max="101" width="11.28515625" style="12" bestFit="1" customWidth="1"/>
    <col min="102" max="102" width="12.7109375" style="12" customWidth="1"/>
    <col min="103" max="103" width="13.28515625" style="12" customWidth="1"/>
    <col min="104" max="104" width="17.5703125" style="12" customWidth="1"/>
    <col min="105" max="105" width="13.28515625" style="12" bestFit="1" customWidth="1"/>
    <col min="106" max="106" width="13.28515625" style="12" customWidth="1"/>
    <col min="107" max="112" width="0" style="12" hidden="1" customWidth="1"/>
    <col min="113" max="273" width="9.28515625" style="12" customWidth="1"/>
    <col min="274" max="16384" width="9.28515625" style="12"/>
  </cols>
  <sheetData>
    <row r="1" spans="1:112" ht="15" x14ac:dyDescent="0.25">
      <c r="P1" s="25"/>
      <c r="Q1" s="54" t="s">
        <v>85</v>
      </c>
      <c r="R1" s="54"/>
    </row>
    <row r="2" spans="1:112" ht="15" x14ac:dyDescent="0.25">
      <c r="N2" s="25"/>
      <c r="O2" s="25"/>
      <c r="P2" s="55" t="s">
        <v>83</v>
      </c>
      <c r="Q2" s="55"/>
      <c r="R2" s="55"/>
    </row>
    <row r="3" spans="1:112" ht="9" hidden="1" customHeight="1" x14ac:dyDescent="0.25">
      <c r="O3" s="13"/>
      <c r="P3" s="13"/>
    </row>
    <row r="4" spans="1:112" ht="29.25" customHeight="1" x14ac:dyDescent="0.25">
      <c r="C4" s="52" t="s">
        <v>84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14"/>
      <c r="P4" s="14"/>
    </row>
    <row r="5" spans="1:112" ht="6.75" customHeight="1" x14ac:dyDescent="0.25"/>
    <row r="6" spans="1:112" ht="15" customHeight="1" x14ac:dyDescent="0.25">
      <c r="Q6" s="53" t="s">
        <v>80</v>
      </c>
      <c r="R6" s="53"/>
      <c r="AG6" s="53" t="s">
        <v>80</v>
      </c>
      <c r="AH6" s="53"/>
      <c r="BB6" s="12" t="s">
        <v>80</v>
      </c>
      <c r="BR6" s="12" t="s">
        <v>80</v>
      </c>
      <c r="BV6" s="12" t="s">
        <v>80</v>
      </c>
      <c r="CH6" s="12" t="s">
        <v>80</v>
      </c>
      <c r="CX6" s="12" t="s">
        <v>80</v>
      </c>
      <c r="DB6" s="12" t="s">
        <v>80</v>
      </c>
    </row>
    <row r="7" spans="1:112" s="16" customFormat="1" ht="45.75" customHeight="1" x14ac:dyDescent="0.25">
      <c r="A7" s="47" t="s">
        <v>52</v>
      </c>
      <c r="B7" s="15" t="s">
        <v>50</v>
      </c>
      <c r="C7" s="26" t="s">
        <v>24</v>
      </c>
      <c r="D7" s="26"/>
      <c r="E7" s="26"/>
      <c r="F7" s="26"/>
      <c r="G7" s="26"/>
      <c r="H7" s="26"/>
      <c r="I7" s="42" t="s">
        <v>28</v>
      </c>
      <c r="J7" s="43"/>
      <c r="K7" s="43"/>
      <c r="L7" s="43"/>
      <c r="M7" s="43"/>
      <c r="N7" s="43"/>
      <c r="O7" s="43"/>
      <c r="P7" s="44"/>
      <c r="Q7" s="26" t="s">
        <v>28</v>
      </c>
      <c r="R7" s="26"/>
      <c r="S7" s="26" t="s">
        <v>28</v>
      </c>
      <c r="T7" s="26"/>
      <c r="U7" s="26"/>
      <c r="V7" s="26"/>
      <c r="W7" s="26"/>
      <c r="X7" s="26"/>
      <c r="Y7" s="26"/>
      <c r="Z7" s="26"/>
      <c r="AA7" s="42" t="s">
        <v>29</v>
      </c>
      <c r="AB7" s="43"/>
      <c r="AC7" s="43"/>
      <c r="AD7" s="43"/>
      <c r="AE7" s="43"/>
      <c r="AF7" s="44"/>
      <c r="AG7" s="42" t="s">
        <v>29</v>
      </c>
      <c r="AH7" s="43"/>
      <c r="AI7" s="42" t="s">
        <v>29</v>
      </c>
      <c r="AJ7" s="43"/>
      <c r="AK7" s="43"/>
      <c r="AL7" s="43"/>
      <c r="AM7" s="43"/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4"/>
      <c r="BA7" s="42" t="s">
        <v>30</v>
      </c>
      <c r="BB7" s="44"/>
      <c r="BC7" s="42" t="s">
        <v>30</v>
      </c>
      <c r="BD7" s="43"/>
      <c r="BE7" s="43"/>
      <c r="BF7" s="43"/>
      <c r="BG7" s="43"/>
      <c r="BH7" s="43"/>
      <c r="BI7" s="43"/>
      <c r="BJ7" s="43"/>
      <c r="BK7" s="43"/>
      <c r="BL7" s="44"/>
      <c r="BM7" s="26" t="s">
        <v>31</v>
      </c>
      <c r="BN7" s="26"/>
      <c r="BO7" s="26"/>
      <c r="BP7" s="26"/>
      <c r="BQ7" s="26"/>
      <c r="BR7" s="26"/>
      <c r="BS7" s="42" t="s">
        <v>32</v>
      </c>
      <c r="BT7" s="43"/>
      <c r="BU7" s="43"/>
      <c r="BV7" s="43"/>
      <c r="BW7" s="26" t="s">
        <v>32</v>
      </c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  <c r="CI7" s="42" t="s">
        <v>32</v>
      </c>
      <c r="CJ7" s="44"/>
      <c r="CK7" s="26" t="s">
        <v>32</v>
      </c>
      <c r="CL7" s="26"/>
      <c r="CM7" s="26"/>
      <c r="CN7" s="26"/>
      <c r="CO7" s="26"/>
      <c r="CP7" s="26"/>
      <c r="CQ7" s="26"/>
      <c r="CR7" s="26"/>
      <c r="CS7" s="26"/>
      <c r="CT7" s="26"/>
      <c r="CU7" s="26" t="s">
        <v>33</v>
      </c>
      <c r="CV7" s="26"/>
      <c r="CW7" s="26"/>
      <c r="CX7" s="26"/>
      <c r="CY7" s="26" t="s">
        <v>33</v>
      </c>
      <c r="CZ7" s="26"/>
      <c r="DA7" s="31" t="s">
        <v>34</v>
      </c>
      <c r="DB7" s="31"/>
    </row>
    <row r="8" spans="1:112" s="16" customFormat="1" ht="106.15" customHeight="1" x14ac:dyDescent="0.25">
      <c r="A8" s="48"/>
      <c r="B8" s="15" t="s">
        <v>51</v>
      </c>
      <c r="C8" s="26" t="s">
        <v>26</v>
      </c>
      <c r="D8" s="26"/>
      <c r="E8" s="26" t="s">
        <v>35</v>
      </c>
      <c r="F8" s="26"/>
      <c r="G8" s="26"/>
      <c r="H8" s="26"/>
      <c r="I8" s="38" t="s">
        <v>26</v>
      </c>
      <c r="J8" s="39"/>
      <c r="K8" s="42" t="s">
        <v>36</v>
      </c>
      <c r="L8" s="43"/>
      <c r="M8" s="43"/>
      <c r="N8" s="43"/>
      <c r="O8" s="43"/>
      <c r="P8" s="44"/>
      <c r="Q8" s="26" t="s">
        <v>36</v>
      </c>
      <c r="R8" s="26"/>
      <c r="S8" s="26" t="s">
        <v>36</v>
      </c>
      <c r="T8" s="26"/>
      <c r="U8" s="26" t="s">
        <v>37</v>
      </c>
      <c r="V8" s="26"/>
      <c r="W8" s="26"/>
      <c r="X8" s="26"/>
      <c r="Y8" s="26"/>
      <c r="Z8" s="26"/>
      <c r="AA8" s="45" t="s">
        <v>26</v>
      </c>
      <c r="AB8" s="46"/>
      <c r="AC8" s="42" t="s">
        <v>38</v>
      </c>
      <c r="AD8" s="43"/>
      <c r="AE8" s="43"/>
      <c r="AF8" s="44"/>
      <c r="AG8" s="42" t="s">
        <v>38</v>
      </c>
      <c r="AH8" s="44"/>
      <c r="AI8" s="26" t="s">
        <v>39</v>
      </c>
      <c r="AJ8" s="26"/>
      <c r="AK8" s="26"/>
      <c r="AL8" s="26"/>
      <c r="AM8" s="26"/>
      <c r="AN8" s="26"/>
      <c r="AO8" s="26"/>
      <c r="AP8" s="26"/>
      <c r="AQ8" s="26"/>
      <c r="AR8" s="26"/>
      <c r="AS8" s="42" t="s">
        <v>40</v>
      </c>
      <c r="AT8" s="43"/>
      <c r="AU8" s="43"/>
      <c r="AV8" s="44"/>
      <c r="AW8" s="42" t="s">
        <v>40</v>
      </c>
      <c r="AX8" s="43"/>
      <c r="AY8" s="43"/>
      <c r="AZ8" s="44"/>
      <c r="BA8" s="45" t="s">
        <v>26</v>
      </c>
      <c r="BB8" s="46"/>
      <c r="BC8" s="26" t="s">
        <v>41</v>
      </c>
      <c r="BD8" s="26"/>
      <c r="BE8" s="26"/>
      <c r="BF8" s="26"/>
      <c r="BG8" s="26" t="s">
        <v>42</v>
      </c>
      <c r="BH8" s="26"/>
      <c r="BI8" s="26"/>
      <c r="BJ8" s="26"/>
      <c r="BK8" s="26"/>
      <c r="BL8" s="26"/>
      <c r="BM8" s="26" t="s">
        <v>26</v>
      </c>
      <c r="BN8" s="26"/>
      <c r="BO8" s="26" t="s">
        <v>43</v>
      </c>
      <c r="BP8" s="26"/>
      <c r="BQ8" s="26" t="s">
        <v>44</v>
      </c>
      <c r="BR8" s="26"/>
      <c r="BS8" s="26" t="s">
        <v>26</v>
      </c>
      <c r="BT8" s="26"/>
      <c r="BU8" s="42" t="s">
        <v>45</v>
      </c>
      <c r="BV8" s="43"/>
      <c r="BW8" s="26" t="s">
        <v>45</v>
      </c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42" t="s">
        <v>45</v>
      </c>
      <c r="CJ8" s="44"/>
      <c r="CK8" s="26" t="s">
        <v>45</v>
      </c>
      <c r="CL8" s="26"/>
      <c r="CM8" s="26"/>
      <c r="CN8" s="26"/>
      <c r="CO8" s="26" t="s">
        <v>46</v>
      </c>
      <c r="CP8" s="26"/>
      <c r="CQ8" s="26"/>
      <c r="CR8" s="26"/>
      <c r="CS8" s="26"/>
      <c r="CT8" s="26"/>
      <c r="CU8" s="26" t="s">
        <v>26</v>
      </c>
      <c r="CV8" s="26"/>
      <c r="CW8" s="26" t="s">
        <v>47</v>
      </c>
      <c r="CX8" s="26"/>
      <c r="CY8" s="26" t="s">
        <v>47</v>
      </c>
      <c r="CZ8" s="26"/>
      <c r="DA8" s="31"/>
      <c r="DB8" s="31"/>
    </row>
    <row r="9" spans="1:112" s="16" customFormat="1" ht="153.6" customHeight="1" x14ac:dyDescent="0.25">
      <c r="A9" s="48"/>
      <c r="B9" s="15" t="s">
        <v>53</v>
      </c>
      <c r="C9" s="26"/>
      <c r="D9" s="26"/>
      <c r="E9" s="27" t="s">
        <v>54</v>
      </c>
      <c r="F9" s="27"/>
      <c r="G9" s="27"/>
      <c r="H9" s="27"/>
      <c r="I9" s="38"/>
      <c r="J9" s="39"/>
      <c r="K9" s="27" t="s">
        <v>27</v>
      </c>
      <c r="L9" s="27"/>
      <c r="M9" s="27" t="s">
        <v>55</v>
      </c>
      <c r="N9" s="27"/>
      <c r="O9" s="27"/>
      <c r="P9" s="27"/>
      <c r="Q9" s="27" t="s">
        <v>56</v>
      </c>
      <c r="R9" s="27"/>
      <c r="S9" s="27" t="s">
        <v>57</v>
      </c>
      <c r="T9" s="27"/>
      <c r="U9" s="27" t="s">
        <v>27</v>
      </c>
      <c r="V9" s="27"/>
      <c r="W9" s="27" t="s">
        <v>58</v>
      </c>
      <c r="X9" s="27"/>
      <c r="Y9" s="27"/>
      <c r="Z9" s="27"/>
      <c r="AA9" s="38"/>
      <c r="AB9" s="39"/>
      <c r="AC9" s="27" t="s">
        <v>27</v>
      </c>
      <c r="AD9" s="27"/>
      <c r="AE9" s="50" t="s">
        <v>59</v>
      </c>
      <c r="AF9" s="51"/>
      <c r="AG9" s="50" t="s">
        <v>59</v>
      </c>
      <c r="AH9" s="51"/>
      <c r="AI9" s="27" t="s">
        <v>27</v>
      </c>
      <c r="AJ9" s="27"/>
      <c r="AK9" s="27" t="s">
        <v>60</v>
      </c>
      <c r="AL9" s="27"/>
      <c r="AM9" s="27" t="s">
        <v>61</v>
      </c>
      <c r="AN9" s="27"/>
      <c r="AO9" s="27"/>
      <c r="AP9" s="27"/>
      <c r="AQ9" s="27" t="s">
        <v>62</v>
      </c>
      <c r="AR9" s="27"/>
      <c r="AS9" s="27" t="s">
        <v>27</v>
      </c>
      <c r="AT9" s="27"/>
      <c r="AU9" s="27" t="s">
        <v>63</v>
      </c>
      <c r="AV9" s="27"/>
      <c r="AW9" s="27" t="s">
        <v>64</v>
      </c>
      <c r="AX9" s="27"/>
      <c r="AY9" s="27" t="s">
        <v>65</v>
      </c>
      <c r="AZ9" s="27"/>
      <c r="BA9" s="38"/>
      <c r="BB9" s="39"/>
      <c r="BC9" s="27" t="s">
        <v>27</v>
      </c>
      <c r="BD9" s="27"/>
      <c r="BE9" s="27" t="s">
        <v>66</v>
      </c>
      <c r="BF9" s="27"/>
      <c r="BG9" s="27" t="s">
        <v>27</v>
      </c>
      <c r="BH9" s="27"/>
      <c r="BI9" s="27" t="s">
        <v>67</v>
      </c>
      <c r="BJ9" s="27"/>
      <c r="BK9" s="27"/>
      <c r="BL9" s="27"/>
      <c r="BM9" s="26"/>
      <c r="BN9" s="26"/>
      <c r="BO9" s="27" t="s">
        <v>68</v>
      </c>
      <c r="BP9" s="27"/>
      <c r="BQ9" s="27" t="s">
        <v>69</v>
      </c>
      <c r="BR9" s="27"/>
      <c r="BS9" s="26"/>
      <c r="BT9" s="26"/>
      <c r="BU9" s="27" t="s">
        <v>27</v>
      </c>
      <c r="BV9" s="27"/>
      <c r="BW9" s="51" t="s">
        <v>70</v>
      </c>
      <c r="BX9" s="27"/>
      <c r="BY9" s="27"/>
      <c r="BZ9" s="27"/>
      <c r="CA9" s="27" t="s">
        <v>71</v>
      </c>
      <c r="CB9" s="27"/>
      <c r="CC9" s="27"/>
      <c r="CD9" s="27"/>
      <c r="CE9" s="27" t="s">
        <v>72</v>
      </c>
      <c r="CF9" s="27"/>
      <c r="CG9" s="27"/>
      <c r="CH9" s="27"/>
      <c r="CI9" s="27" t="s">
        <v>73</v>
      </c>
      <c r="CJ9" s="27"/>
      <c r="CK9" s="27" t="s">
        <v>74</v>
      </c>
      <c r="CL9" s="27"/>
      <c r="CM9" s="27" t="s">
        <v>75</v>
      </c>
      <c r="CN9" s="27"/>
      <c r="CO9" s="27" t="s">
        <v>27</v>
      </c>
      <c r="CP9" s="27"/>
      <c r="CQ9" s="27" t="s">
        <v>76</v>
      </c>
      <c r="CR9" s="27"/>
      <c r="CS9" s="27"/>
      <c r="CT9" s="27"/>
      <c r="CU9" s="26"/>
      <c r="CV9" s="26"/>
      <c r="CW9" s="27" t="s">
        <v>77</v>
      </c>
      <c r="CX9" s="27"/>
      <c r="CY9" s="27" t="s">
        <v>78</v>
      </c>
      <c r="CZ9" s="27"/>
      <c r="DA9" s="31"/>
      <c r="DB9" s="31"/>
      <c r="DC9" s="17"/>
      <c r="DD9" s="17"/>
      <c r="DE9" s="17"/>
      <c r="DF9" s="17"/>
      <c r="DG9" s="17"/>
      <c r="DH9" s="17"/>
    </row>
    <row r="10" spans="1:112" s="16" customFormat="1" ht="24.75" customHeight="1" x14ac:dyDescent="0.25">
      <c r="A10" s="48"/>
      <c r="B10" s="47" t="s">
        <v>79</v>
      </c>
      <c r="C10" s="26"/>
      <c r="D10" s="26"/>
      <c r="E10" s="27" t="s">
        <v>49</v>
      </c>
      <c r="F10" s="27"/>
      <c r="G10" s="27" t="s">
        <v>23</v>
      </c>
      <c r="H10" s="27"/>
      <c r="I10" s="40"/>
      <c r="J10" s="41"/>
      <c r="K10" s="27"/>
      <c r="L10" s="27"/>
      <c r="M10" s="27" t="s">
        <v>49</v>
      </c>
      <c r="N10" s="27"/>
      <c r="O10" s="27" t="s">
        <v>23</v>
      </c>
      <c r="P10" s="27"/>
      <c r="Q10" s="27" t="s">
        <v>49</v>
      </c>
      <c r="R10" s="27"/>
      <c r="S10" s="27" t="s">
        <v>49</v>
      </c>
      <c r="T10" s="27"/>
      <c r="U10" s="27"/>
      <c r="V10" s="27"/>
      <c r="W10" s="27" t="s">
        <v>49</v>
      </c>
      <c r="X10" s="27"/>
      <c r="Y10" s="27" t="s">
        <v>23</v>
      </c>
      <c r="Z10" s="27"/>
      <c r="AA10" s="40"/>
      <c r="AB10" s="41"/>
      <c r="AC10" s="27"/>
      <c r="AD10" s="27"/>
      <c r="AE10" s="27" t="s">
        <v>49</v>
      </c>
      <c r="AF10" s="27"/>
      <c r="AG10" s="27" t="s">
        <v>23</v>
      </c>
      <c r="AH10" s="27"/>
      <c r="AI10" s="27"/>
      <c r="AJ10" s="27"/>
      <c r="AK10" s="27" t="s">
        <v>23</v>
      </c>
      <c r="AL10" s="27"/>
      <c r="AM10" s="27" t="s">
        <v>49</v>
      </c>
      <c r="AN10" s="27"/>
      <c r="AO10" s="27" t="s">
        <v>23</v>
      </c>
      <c r="AP10" s="27"/>
      <c r="AQ10" s="27" t="s">
        <v>49</v>
      </c>
      <c r="AR10" s="27"/>
      <c r="AS10" s="27"/>
      <c r="AT10" s="27"/>
      <c r="AU10" s="27" t="s">
        <v>81</v>
      </c>
      <c r="AV10" s="27"/>
      <c r="AW10" s="27" t="s">
        <v>49</v>
      </c>
      <c r="AX10" s="27"/>
      <c r="AY10" s="27" t="s">
        <v>49</v>
      </c>
      <c r="AZ10" s="27"/>
      <c r="BA10" s="40"/>
      <c r="BB10" s="41"/>
      <c r="BC10" s="27"/>
      <c r="BD10" s="27"/>
      <c r="BE10" s="27" t="s">
        <v>49</v>
      </c>
      <c r="BF10" s="27"/>
      <c r="BG10" s="27"/>
      <c r="BH10" s="27"/>
      <c r="BI10" s="27" t="s">
        <v>49</v>
      </c>
      <c r="BJ10" s="27"/>
      <c r="BK10" s="27" t="s">
        <v>23</v>
      </c>
      <c r="BL10" s="27"/>
      <c r="BM10" s="26"/>
      <c r="BN10" s="26"/>
      <c r="BO10" s="27" t="s">
        <v>49</v>
      </c>
      <c r="BP10" s="27"/>
      <c r="BQ10" s="27" t="s">
        <v>49</v>
      </c>
      <c r="BR10" s="27"/>
      <c r="BS10" s="26"/>
      <c r="BT10" s="26"/>
      <c r="BU10" s="27"/>
      <c r="BV10" s="27"/>
      <c r="BW10" s="51" t="s">
        <v>49</v>
      </c>
      <c r="BX10" s="27"/>
      <c r="BY10" s="27" t="s">
        <v>23</v>
      </c>
      <c r="BZ10" s="27"/>
      <c r="CA10" s="27" t="s">
        <v>49</v>
      </c>
      <c r="CB10" s="27"/>
      <c r="CC10" s="27" t="s">
        <v>23</v>
      </c>
      <c r="CD10" s="27"/>
      <c r="CE10" s="27" t="s">
        <v>49</v>
      </c>
      <c r="CF10" s="27"/>
      <c r="CG10" s="27" t="s">
        <v>23</v>
      </c>
      <c r="CH10" s="27"/>
      <c r="CI10" s="27" t="s">
        <v>49</v>
      </c>
      <c r="CJ10" s="27"/>
      <c r="CK10" s="27" t="s">
        <v>49</v>
      </c>
      <c r="CL10" s="27"/>
      <c r="CM10" s="27" t="s">
        <v>49</v>
      </c>
      <c r="CN10" s="27"/>
      <c r="CO10" s="27"/>
      <c r="CP10" s="27"/>
      <c r="CQ10" s="27" t="s">
        <v>49</v>
      </c>
      <c r="CR10" s="27"/>
      <c r="CS10" s="27" t="s">
        <v>23</v>
      </c>
      <c r="CT10" s="27"/>
      <c r="CU10" s="26"/>
      <c r="CV10" s="26"/>
      <c r="CW10" s="27" t="s">
        <v>23</v>
      </c>
      <c r="CX10" s="27"/>
      <c r="CY10" s="27" t="s">
        <v>49</v>
      </c>
      <c r="CZ10" s="27"/>
      <c r="DA10" s="31"/>
      <c r="DB10" s="31"/>
      <c r="DC10" s="17"/>
      <c r="DD10" s="17"/>
      <c r="DE10" s="17"/>
      <c r="DF10" s="17"/>
      <c r="DG10" s="17"/>
      <c r="DH10" s="17"/>
    </row>
    <row r="11" spans="1:112" s="16" customFormat="1" ht="45.75" customHeight="1" x14ac:dyDescent="0.25">
      <c r="A11" s="49"/>
      <c r="B11" s="49"/>
      <c r="C11" s="8" t="s">
        <v>0</v>
      </c>
      <c r="D11" s="8" t="s">
        <v>82</v>
      </c>
      <c r="E11" s="8" t="s">
        <v>0</v>
      </c>
      <c r="F11" s="8" t="s">
        <v>82</v>
      </c>
      <c r="G11" s="8" t="s">
        <v>0</v>
      </c>
      <c r="H11" s="8" t="s">
        <v>82</v>
      </c>
      <c r="I11" s="8" t="s">
        <v>0</v>
      </c>
      <c r="J11" s="8" t="s">
        <v>82</v>
      </c>
      <c r="K11" s="8" t="s">
        <v>0</v>
      </c>
      <c r="L11" s="8" t="s">
        <v>82</v>
      </c>
      <c r="M11" s="8" t="s">
        <v>0</v>
      </c>
      <c r="N11" s="8" t="s">
        <v>82</v>
      </c>
      <c r="O11" s="8" t="s">
        <v>0</v>
      </c>
      <c r="P11" s="8" t="s">
        <v>82</v>
      </c>
      <c r="Q11" s="8" t="s">
        <v>0</v>
      </c>
      <c r="R11" s="8" t="s">
        <v>82</v>
      </c>
      <c r="S11" s="8" t="s">
        <v>0</v>
      </c>
      <c r="T11" s="8" t="s">
        <v>82</v>
      </c>
      <c r="U11" s="8" t="s">
        <v>0</v>
      </c>
      <c r="V11" s="8" t="s">
        <v>82</v>
      </c>
      <c r="W11" s="8" t="s">
        <v>0</v>
      </c>
      <c r="X11" s="8" t="s">
        <v>82</v>
      </c>
      <c r="Y11" s="8" t="s">
        <v>0</v>
      </c>
      <c r="Z11" s="8" t="s">
        <v>82</v>
      </c>
      <c r="AA11" s="8" t="s">
        <v>0</v>
      </c>
      <c r="AB11" s="8" t="s">
        <v>82</v>
      </c>
      <c r="AC11" s="8" t="s">
        <v>0</v>
      </c>
      <c r="AD11" s="8" t="s">
        <v>82</v>
      </c>
      <c r="AE11" s="8" t="s">
        <v>0</v>
      </c>
      <c r="AF11" s="8" t="s">
        <v>82</v>
      </c>
      <c r="AG11" s="8" t="s">
        <v>0</v>
      </c>
      <c r="AH11" s="8" t="s">
        <v>82</v>
      </c>
      <c r="AI11" s="8" t="s">
        <v>0</v>
      </c>
      <c r="AJ11" s="8" t="s">
        <v>82</v>
      </c>
      <c r="AK11" s="8" t="s">
        <v>0</v>
      </c>
      <c r="AL11" s="8" t="s">
        <v>82</v>
      </c>
      <c r="AM11" s="8" t="s">
        <v>0</v>
      </c>
      <c r="AN11" s="8" t="s">
        <v>82</v>
      </c>
      <c r="AO11" s="8" t="s">
        <v>0</v>
      </c>
      <c r="AP11" s="8" t="s">
        <v>82</v>
      </c>
      <c r="AQ11" s="8" t="s">
        <v>0</v>
      </c>
      <c r="AR11" s="8" t="s">
        <v>82</v>
      </c>
      <c r="AS11" s="8" t="s">
        <v>0</v>
      </c>
      <c r="AT11" s="8" t="s">
        <v>82</v>
      </c>
      <c r="AU11" s="8" t="s">
        <v>0</v>
      </c>
      <c r="AV11" s="8" t="s">
        <v>82</v>
      </c>
      <c r="AW11" s="8" t="s">
        <v>0</v>
      </c>
      <c r="AX11" s="8" t="s">
        <v>82</v>
      </c>
      <c r="AY11" s="8" t="s">
        <v>0</v>
      </c>
      <c r="AZ11" s="8" t="s">
        <v>82</v>
      </c>
      <c r="BA11" s="8" t="s">
        <v>0</v>
      </c>
      <c r="BB11" s="8" t="s">
        <v>82</v>
      </c>
      <c r="BC11" s="8" t="s">
        <v>0</v>
      </c>
      <c r="BD11" s="8" t="s">
        <v>82</v>
      </c>
      <c r="BE11" s="8" t="s">
        <v>0</v>
      </c>
      <c r="BF11" s="8" t="s">
        <v>82</v>
      </c>
      <c r="BG11" s="8" t="s">
        <v>0</v>
      </c>
      <c r="BH11" s="8" t="s">
        <v>82</v>
      </c>
      <c r="BI11" s="8" t="s">
        <v>0</v>
      </c>
      <c r="BJ11" s="8" t="s">
        <v>82</v>
      </c>
      <c r="BK11" s="8" t="s">
        <v>0</v>
      </c>
      <c r="BL11" s="8" t="s">
        <v>82</v>
      </c>
      <c r="BM11" s="24" t="s">
        <v>0</v>
      </c>
      <c r="BN11" s="24" t="s">
        <v>82</v>
      </c>
      <c r="BO11" s="24" t="s">
        <v>0</v>
      </c>
      <c r="BP11" s="24" t="s">
        <v>82</v>
      </c>
      <c r="BQ11" s="24" t="s">
        <v>0</v>
      </c>
      <c r="BR11" s="24" t="s">
        <v>82</v>
      </c>
      <c r="BS11" s="8" t="s">
        <v>0</v>
      </c>
      <c r="BT11" s="8" t="s">
        <v>82</v>
      </c>
      <c r="BU11" s="8" t="s">
        <v>0</v>
      </c>
      <c r="BV11" s="8" t="s">
        <v>82</v>
      </c>
      <c r="BW11" s="9" t="s">
        <v>0</v>
      </c>
      <c r="BX11" s="8" t="s">
        <v>82</v>
      </c>
      <c r="BY11" s="8" t="s">
        <v>0</v>
      </c>
      <c r="BZ11" s="8" t="s">
        <v>82</v>
      </c>
      <c r="CA11" s="8" t="s">
        <v>0</v>
      </c>
      <c r="CB11" s="8" t="s">
        <v>82</v>
      </c>
      <c r="CC11" s="8" t="s">
        <v>0</v>
      </c>
      <c r="CD11" s="8" t="s">
        <v>82</v>
      </c>
      <c r="CE11" s="8" t="s">
        <v>0</v>
      </c>
      <c r="CF11" s="8" t="s">
        <v>82</v>
      </c>
      <c r="CG11" s="8" t="s">
        <v>0</v>
      </c>
      <c r="CH11" s="8" t="s">
        <v>82</v>
      </c>
      <c r="CI11" s="8" t="s">
        <v>0</v>
      </c>
      <c r="CJ11" s="8" t="s">
        <v>82</v>
      </c>
      <c r="CK11" s="8" t="s">
        <v>0</v>
      </c>
      <c r="CL11" s="8" t="s">
        <v>82</v>
      </c>
      <c r="CM11" s="8" t="s">
        <v>0</v>
      </c>
      <c r="CN11" s="8" t="s">
        <v>82</v>
      </c>
      <c r="CO11" s="8" t="s">
        <v>0</v>
      </c>
      <c r="CP11" s="8" t="s">
        <v>82</v>
      </c>
      <c r="CQ11" s="8" t="s">
        <v>0</v>
      </c>
      <c r="CR11" s="8" t="s">
        <v>82</v>
      </c>
      <c r="CS11" s="8" t="s">
        <v>0</v>
      </c>
      <c r="CT11" s="8" t="s">
        <v>82</v>
      </c>
      <c r="CU11" s="24" t="s">
        <v>0</v>
      </c>
      <c r="CV11" s="24" t="s">
        <v>82</v>
      </c>
      <c r="CW11" s="24" t="s">
        <v>0</v>
      </c>
      <c r="CX11" s="24" t="s">
        <v>82</v>
      </c>
      <c r="CY11" s="24" t="s">
        <v>0</v>
      </c>
      <c r="CZ11" s="24" t="s">
        <v>82</v>
      </c>
      <c r="DA11" s="10" t="s">
        <v>0</v>
      </c>
      <c r="DB11" s="10" t="s">
        <v>82</v>
      </c>
      <c r="DC11" s="1"/>
      <c r="DD11" s="1"/>
      <c r="DE11" s="1"/>
      <c r="DF11" s="1"/>
      <c r="DG11" s="1"/>
      <c r="DH11" s="1"/>
    </row>
    <row r="12" spans="1:112" ht="12.75" customHeight="1" x14ac:dyDescent="0.25">
      <c r="A12" s="3">
        <v>1</v>
      </c>
      <c r="B12" s="2" t="s">
        <v>1</v>
      </c>
      <c r="C12" s="18">
        <f>E12+G12</f>
        <v>0</v>
      </c>
      <c r="D12" s="18">
        <f>F12+H12</f>
        <v>0</v>
      </c>
      <c r="E12" s="4">
        <v>0</v>
      </c>
      <c r="F12" s="4">
        <v>0</v>
      </c>
      <c r="G12" s="4">
        <v>0</v>
      </c>
      <c r="H12" s="4">
        <v>0</v>
      </c>
      <c r="I12" s="5">
        <f>K12+U12</f>
        <v>0</v>
      </c>
      <c r="J12" s="5">
        <f>L12+V12</f>
        <v>0</v>
      </c>
      <c r="K12" s="5">
        <f>M12+O12+Q12+S12</f>
        <v>0</v>
      </c>
      <c r="L12" s="5">
        <f>N12+P12+R12+T12</f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5">
        <f>W12+Y12</f>
        <v>0</v>
      </c>
      <c r="V12" s="5">
        <f>X12+Z12</f>
        <v>0</v>
      </c>
      <c r="W12" s="5">
        <v>0</v>
      </c>
      <c r="X12" s="4">
        <v>0</v>
      </c>
      <c r="Y12" s="4">
        <v>0</v>
      </c>
      <c r="Z12" s="4">
        <v>0</v>
      </c>
      <c r="AA12" s="5">
        <f>AC12+AI12+AS12</f>
        <v>86169</v>
      </c>
      <c r="AB12" s="5">
        <f>AD12+AJ12+AT12</f>
        <v>69108.399999999994</v>
      </c>
      <c r="AC12" s="5">
        <f>AE12+AG12</f>
        <v>0</v>
      </c>
      <c r="AD12" s="5">
        <f>AF12+AH12</f>
        <v>0</v>
      </c>
      <c r="AE12" s="4">
        <v>0</v>
      </c>
      <c r="AF12" s="4">
        <v>0</v>
      </c>
      <c r="AG12" s="4">
        <v>0</v>
      </c>
      <c r="AH12" s="4">
        <v>0</v>
      </c>
      <c r="AI12" s="5">
        <f>AK12+AM12+AO12+AQ12</f>
        <v>14018</v>
      </c>
      <c r="AJ12" s="5">
        <f>AL12+AN12+AP12+AR12</f>
        <v>14018</v>
      </c>
      <c r="AK12" s="4">
        <v>0</v>
      </c>
      <c r="AL12" s="4">
        <v>0</v>
      </c>
      <c r="AM12" s="4">
        <v>8551</v>
      </c>
      <c r="AN12" s="4">
        <v>8551</v>
      </c>
      <c r="AO12" s="4">
        <v>5467</v>
      </c>
      <c r="AP12" s="4">
        <v>5467</v>
      </c>
      <c r="AQ12" s="4">
        <v>0</v>
      </c>
      <c r="AR12" s="4">
        <v>0</v>
      </c>
      <c r="AS12" s="5">
        <f>AU12+AW12+AY12</f>
        <v>72151</v>
      </c>
      <c r="AT12" s="5">
        <f>AV12+AX12+AZ12</f>
        <v>55090.400000000001</v>
      </c>
      <c r="AU12" s="4">
        <v>0</v>
      </c>
      <c r="AV12" s="4">
        <v>0</v>
      </c>
      <c r="AW12" s="4">
        <v>0</v>
      </c>
      <c r="AX12" s="4">
        <v>0</v>
      </c>
      <c r="AY12" s="4">
        <v>72151</v>
      </c>
      <c r="AZ12" s="4">
        <v>55090.400000000001</v>
      </c>
      <c r="BA12" s="5">
        <f>BC12+BG12</f>
        <v>0</v>
      </c>
      <c r="BB12" s="5">
        <f>BD12+BH12</f>
        <v>0</v>
      </c>
      <c r="BC12" s="5">
        <f>BE12</f>
        <v>0</v>
      </c>
      <c r="BD12" s="5">
        <f>BF12</f>
        <v>0</v>
      </c>
      <c r="BE12" s="4">
        <v>0</v>
      </c>
      <c r="BF12" s="4">
        <v>0</v>
      </c>
      <c r="BG12" s="5">
        <f>BI12+BK12</f>
        <v>0</v>
      </c>
      <c r="BH12" s="5">
        <f>BJ12+BL12</f>
        <v>0</v>
      </c>
      <c r="BI12" s="4">
        <v>0</v>
      </c>
      <c r="BJ12" s="4">
        <v>0</v>
      </c>
      <c r="BK12" s="4">
        <v>0</v>
      </c>
      <c r="BL12" s="4">
        <v>0</v>
      </c>
      <c r="BM12" s="5">
        <f>BO12+BQ12</f>
        <v>7661.6</v>
      </c>
      <c r="BN12" s="5">
        <f>BP12+BR12</f>
        <v>7645.7000000000007</v>
      </c>
      <c r="BO12" s="4">
        <v>6765.6</v>
      </c>
      <c r="BP12" s="4">
        <v>6765.6</v>
      </c>
      <c r="BQ12" s="4">
        <v>896</v>
      </c>
      <c r="BR12" s="4">
        <v>880.1</v>
      </c>
      <c r="BS12" s="5">
        <f>BU12+CO12</f>
        <v>0</v>
      </c>
      <c r="BT12" s="5">
        <f>BV12+CP12</f>
        <v>0</v>
      </c>
      <c r="BU12" s="5">
        <f>BW12+BY12+CA12+CC12+CE12+CG12+CI12+CK12+CM12</f>
        <v>0</v>
      </c>
      <c r="BV12" s="5">
        <f>BX12+BZ12+CB12+CD12+CF12+CH12+CJ12+CL12+CN12</f>
        <v>0</v>
      </c>
      <c r="BW12" s="4">
        <v>0</v>
      </c>
      <c r="BX12" s="4">
        <v>0</v>
      </c>
      <c r="BY12" s="4">
        <v>0</v>
      </c>
      <c r="BZ12" s="4">
        <v>0</v>
      </c>
      <c r="CA12" s="4">
        <v>0</v>
      </c>
      <c r="CB12" s="4">
        <v>0</v>
      </c>
      <c r="CC12" s="4">
        <v>0</v>
      </c>
      <c r="CD12" s="4">
        <v>0</v>
      </c>
      <c r="CE12" s="4">
        <v>0</v>
      </c>
      <c r="CF12" s="4">
        <v>0</v>
      </c>
      <c r="CG12" s="4">
        <v>0</v>
      </c>
      <c r="CH12" s="4">
        <v>0</v>
      </c>
      <c r="CI12" s="4">
        <v>0</v>
      </c>
      <c r="CJ12" s="4">
        <v>0</v>
      </c>
      <c r="CK12" s="4">
        <v>0</v>
      </c>
      <c r="CL12" s="4">
        <v>0</v>
      </c>
      <c r="CM12" s="4">
        <v>0</v>
      </c>
      <c r="CN12" s="4">
        <v>0</v>
      </c>
      <c r="CO12" s="5">
        <f>CQ12+CS12</f>
        <v>0</v>
      </c>
      <c r="CP12" s="5">
        <f>CR12+CT12</f>
        <v>0</v>
      </c>
      <c r="CQ12" s="4">
        <v>0</v>
      </c>
      <c r="CR12" s="4">
        <v>0</v>
      </c>
      <c r="CS12" s="4">
        <v>0</v>
      </c>
      <c r="CT12" s="4">
        <v>0</v>
      </c>
      <c r="CU12" s="5">
        <f>CW12+CY12</f>
        <v>0</v>
      </c>
      <c r="CV12" s="5">
        <f>CX12+CZ12</f>
        <v>0</v>
      </c>
      <c r="CW12" s="4">
        <v>0</v>
      </c>
      <c r="CX12" s="4">
        <v>0</v>
      </c>
      <c r="CY12" s="4">
        <v>0</v>
      </c>
      <c r="CZ12" s="4">
        <v>0</v>
      </c>
      <c r="DA12" s="11">
        <f t="shared" ref="DA12:DA34" si="0">C12+I12+AA12+BA12+BM12+BS12+CU12</f>
        <v>93830.6</v>
      </c>
      <c r="DB12" s="11">
        <f t="shared" ref="DB12:DB34" si="1">D12+J12+AB12+BB12+BN12+BT12+CV12</f>
        <v>76754.099999999991</v>
      </c>
      <c r="DC12" s="29"/>
      <c r="DD12" s="30"/>
      <c r="DE12" s="19">
        <v>0</v>
      </c>
      <c r="DF12" s="28"/>
      <c r="DG12" s="28"/>
      <c r="DH12" s="28"/>
    </row>
    <row r="13" spans="1:112" ht="12.75" customHeight="1" x14ac:dyDescent="0.25">
      <c r="A13" s="3">
        <v>2</v>
      </c>
      <c r="B13" s="2" t="s">
        <v>2</v>
      </c>
      <c r="C13" s="18">
        <f t="shared" ref="C13:C34" si="2">E13+G13</f>
        <v>12234.1</v>
      </c>
      <c r="D13" s="18">
        <f t="shared" ref="D13:D34" si="3">F13+H13</f>
        <v>12234.1</v>
      </c>
      <c r="E13" s="4">
        <v>7462.8</v>
      </c>
      <c r="F13" s="4">
        <v>7462.8</v>
      </c>
      <c r="G13" s="4">
        <v>4771.3</v>
      </c>
      <c r="H13" s="4">
        <v>4771.3</v>
      </c>
      <c r="I13" s="5">
        <f t="shared" ref="I13:I34" si="4">K13+U13</f>
        <v>417840</v>
      </c>
      <c r="J13" s="5">
        <f t="shared" ref="J13:J34" si="5">L13+V13</f>
        <v>233657.1</v>
      </c>
      <c r="K13" s="5">
        <f t="shared" ref="K13:K34" si="6">M13+O13+Q13+S13</f>
        <v>417840</v>
      </c>
      <c r="L13" s="5">
        <f t="shared" ref="L13:L34" si="7">N13+P13+R13+T13</f>
        <v>233657.1</v>
      </c>
      <c r="M13" s="4">
        <v>189542.8</v>
      </c>
      <c r="N13" s="4">
        <v>124545.2</v>
      </c>
      <c r="O13" s="4">
        <v>81232.600000000006</v>
      </c>
      <c r="P13" s="4">
        <v>53376.5</v>
      </c>
      <c r="Q13" s="4">
        <v>147064.6</v>
      </c>
      <c r="R13" s="4">
        <v>55735.4</v>
      </c>
      <c r="S13" s="4">
        <v>0</v>
      </c>
      <c r="T13" s="4">
        <v>0</v>
      </c>
      <c r="U13" s="5">
        <f t="shared" ref="U13:U34" si="8">W13+Y13</f>
        <v>0</v>
      </c>
      <c r="V13" s="5">
        <f t="shared" ref="V13:V34" si="9">X13+Z13</f>
        <v>0</v>
      </c>
      <c r="W13" s="5">
        <v>0</v>
      </c>
      <c r="X13" s="4">
        <v>0</v>
      </c>
      <c r="Y13" s="4">
        <v>0</v>
      </c>
      <c r="Z13" s="4">
        <v>0</v>
      </c>
      <c r="AA13" s="5">
        <f t="shared" ref="AA13:AA34" si="10">AC13+AI13+AS13</f>
        <v>1388389.4</v>
      </c>
      <c r="AB13" s="5">
        <f t="shared" ref="AB13:AB34" si="11">AD13+AJ13+AT13</f>
        <v>982641.1</v>
      </c>
      <c r="AC13" s="5">
        <f t="shared" ref="AC13:AC34" si="12">AE13+AG13</f>
        <v>0</v>
      </c>
      <c r="AD13" s="5">
        <f t="shared" ref="AD13:AD34" si="13">AF13+AH13</f>
        <v>0</v>
      </c>
      <c r="AE13" s="4">
        <v>0</v>
      </c>
      <c r="AF13" s="4">
        <v>0</v>
      </c>
      <c r="AG13" s="4">
        <v>0</v>
      </c>
      <c r="AH13" s="4">
        <v>0</v>
      </c>
      <c r="AI13" s="5">
        <f t="shared" ref="AI13:AI34" si="14">AK13+AM13+AO13+AQ13</f>
        <v>159637.40000000002</v>
      </c>
      <c r="AJ13" s="5">
        <f t="shared" ref="AJ13:AJ34" si="15">AL13+AN13+AP13+AR13</f>
        <v>154720.90000000002</v>
      </c>
      <c r="AK13" s="4">
        <v>0</v>
      </c>
      <c r="AL13" s="4">
        <v>0</v>
      </c>
      <c r="AM13" s="4">
        <v>83971.5</v>
      </c>
      <c r="AN13" s="4">
        <v>83971.5</v>
      </c>
      <c r="AO13" s="4">
        <v>53686.7</v>
      </c>
      <c r="AP13" s="4">
        <v>53686.7</v>
      </c>
      <c r="AQ13" s="4">
        <v>21979.200000000001</v>
      </c>
      <c r="AR13" s="4">
        <v>17062.7</v>
      </c>
      <c r="AS13" s="5">
        <f t="shared" ref="AS13:AS34" si="16">AU13+AW13+AY13</f>
        <v>1228752</v>
      </c>
      <c r="AT13" s="5">
        <f t="shared" ref="AT13:AT34" si="17">AV13+AX13+AZ13</f>
        <v>827920.2</v>
      </c>
      <c r="AU13" s="4">
        <v>150715.29999999999</v>
      </c>
      <c r="AV13" s="4">
        <v>0</v>
      </c>
      <c r="AW13" s="4">
        <v>235734.2</v>
      </c>
      <c r="AX13" s="4">
        <v>0</v>
      </c>
      <c r="AY13" s="4">
        <v>842302.5</v>
      </c>
      <c r="AZ13" s="4">
        <v>827920.2</v>
      </c>
      <c r="BA13" s="5">
        <f t="shared" ref="BA13:BA34" si="18">BC13+BG13</f>
        <v>0</v>
      </c>
      <c r="BB13" s="5">
        <f t="shared" ref="BB13:BB34" si="19">BD13+BH13</f>
        <v>0</v>
      </c>
      <c r="BC13" s="5">
        <f t="shared" ref="BC13:BC34" si="20">BE13</f>
        <v>0</v>
      </c>
      <c r="BD13" s="5">
        <f t="shared" ref="BD13:BD34" si="21">BF13</f>
        <v>0</v>
      </c>
      <c r="BE13" s="4">
        <v>0</v>
      </c>
      <c r="BF13" s="4">
        <v>0</v>
      </c>
      <c r="BG13" s="5">
        <f t="shared" ref="BG13:BG34" si="22">BI13+BK13</f>
        <v>0</v>
      </c>
      <c r="BH13" s="5">
        <f t="shared" ref="BH13:BH34" si="23">BJ13+BL13</f>
        <v>0</v>
      </c>
      <c r="BI13" s="4">
        <v>0</v>
      </c>
      <c r="BJ13" s="4">
        <v>0</v>
      </c>
      <c r="BK13" s="4">
        <v>0</v>
      </c>
      <c r="BL13" s="4">
        <v>0</v>
      </c>
      <c r="BM13" s="5">
        <f t="shared" ref="BM13:BM34" si="24">BO13+BQ13</f>
        <v>11503.7</v>
      </c>
      <c r="BN13" s="5">
        <f t="shared" ref="BN13:BN34" si="25">BP13+BR13</f>
        <v>11503.7</v>
      </c>
      <c r="BO13" s="4">
        <v>11503.7</v>
      </c>
      <c r="BP13" s="4">
        <v>11503.7</v>
      </c>
      <c r="BQ13" s="4">
        <v>0</v>
      </c>
      <c r="BR13" s="4">
        <v>0</v>
      </c>
      <c r="BS13" s="5">
        <f t="shared" ref="BS13:BS34" si="26">BU13+CO13</f>
        <v>10669.8</v>
      </c>
      <c r="BT13" s="5">
        <f t="shared" ref="BT13:BT34" si="27">BV13+CP13</f>
        <v>10669.8</v>
      </c>
      <c r="BU13" s="5">
        <f t="shared" ref="BU13:BU34" si="28">BW13+BY13+CA13+CC13+CE13+CG13+CI13+CK13+CM13</f>
        <v>0</v>
      </c>
      <c r="BV13" s="5">
        <f t="shared" ref="BV13:BV34" si="29">BX13+BZ13+CB13+CD13+CF13+CH13+CJ13+CL13+CN13</f>
        <v>0</v>
      </c>
      <c r="BW13" s="4">
        <v>0</v>
      </c>
      <c r="BX13" s="4">
        <v>0</v>
      </c>
      <c r="BY13" s="4">
        <v>0</v>
      </c>
      <c r="BZ13" s="4">
        <v>0</v>
      </c>
      <c r="CA13" s="4">
        <v>0</v>
      </c>
      <c r="CB13" s="4">
        <v>0</v>
      </c>
      <c r="CC13" s="4">
        <v>0</v>
      </c>
      <c r="CD13" s="4">
        <v>0</v>
      </c>
      <c r="CE13" s="4">
        <v>0</v>
      </c>
      <c r="CF13" s="4">
        <v>0</v>
      </c>
      <c r="CG13" s="4">
        <v>0</v>
      </c>
      <c r="CH13" s="4">
        <v>0</v>
      </c>
      <c r="CI13" s="4">
        <v>0</v>
      </c>
      <c r="CJ13" s="4">
        <v>0</v>
      </c>
      <c r="CK13" s="4">
        <v>0</v>
      </c>
      <c r="CL13" s="4">
        <v>0</v>
      </c>
      <c r="CM13" s="4">
        <v>0</v>
      </c>
      <c r="CN13" s="4">
        <v>0</v>
      </c>
      <c r="CO13" s="5">
        <f t="shared" ref="CO13:CO34" si="30">CQ13+CS13</f>
        <v>10669.8</v>
      </c>
      <c r="CP13" s="5">
        <f t="shared" ref="CP13:CP34" si="31">CR13+CT13</f>
        <v>10669.8</v>
      </c>
      <c r="CQ13" s="4">
        <v>7468.5</v>
      </c>
      <c r="CR13" s="4">
        <v>7468.5</v>
      </c>
      <c r="CS13" s="4">
        <v>3201.3</v>
      </c>
      <c r="CT13" s="4">
        <v>3201.3</v>
      </c>
      <c r="CU13" s="5">
        <f>CW13+CY13</f>
        <v>1048422</v>
      </c>
      <c r="CV13" s="5">
        <f>CX13+CZ13</f>
        <v>1002217.2</v>
      </c>
      <c r="CW13" s="4">
        <v>584000</v>
      </c>
      <c r="CX13" s="4">
        <v>584000</v>
      </c>
      <c r="CY13" s="4">
        <v>464422</v>
      </c>
      <c r="CZ13" s="4">
        <v>418217.2</v>
      </c>
      <c r="DA13" s="11">
        <f t="shared" si="0"/>
        <v>2889059</v>
      </c>
      <c r="DB13" s="11">
        <f t="shared" si="1"/>
        <v>2252923</v>
      </c>
      <c r="DC13" s="29"/>
      <c r="DD13" s="30"/>
      <c r="DE13" s="19">
        <v>0</v>
      </c>
      <c r="DF13" s="28"/>
      <c r="DG13" s="28"/>
      <c r="DH13" s="28"/>
    </row>
    <row r="14" spans="1:112" ht="12.75" customHeight="1" x14ac:dyDescent="0.25">
      <c r="A14" s="3">
        <v>3</v>
      </c>
      <c r="B14" s="2" t="s">
        <v>3</v>
      </c>
      <c r="C14" s="18">
        <f t="shared" si="2"/>
        <v>0</v>
      </c>
      <c r="D14" s="18">
        <f t="shared" si="3"/>
        <v>0</v>
      </c>
      <c r="E14" s="4">
        <v>0</v>
      </c>
      <c r="F14" s="4">
        <v>0</v>
      </c>
      <c r="G14" s="4">
        <v>0</v>
      </c>
      <c r="H14" s="4">
        <v>0</v>
      </c>
      <c r="I14" s="5">
        <f t="shared" si="4"/>
        <v>419266.1</v>
      </c>
      <c r="J14" s="5">
        <f t="shared" si="5"/>
        <v>119405</v>
      </c>
      <c r="K14" s="5">
        <f t="shared" si="6"/>
        <v>419266.1</v>
      </c>
      <c r="L14" s="5">
        <f t="shared" si="7"/>
        <v>119405</v>
      </c>
      <c r="M14" s="4">
        <v>0</v>
      </c>
      <c r="N14" s="4">
        <v>0</v>
      </c>
      <c r="O14" s="4">
        <v>0</v>
      </c>
      <c r="P14" s="4">
        <v>0</v>
      </c>
      <c r="Q14" s="4">
        <v>241353</v>
      </c>
      <c r="R14" s="4">
        <v>51847.9</v>
      </c>
      <c r="S14" s="4">
        <v>177913.1</v>
      </c>
      <c r="T14" s="4">
        <v>67557.100000000006</v>
      </c>
      <c r="U14" s="5">
        <f t="shared" si="8"/>
        <v>0</v>
      </c>
      <c r="V14" s="5">
        <f t="shared" si="9"/>
        <v>0</v>
      </c>
      <c r="W14" s="5">
        <v>0</v>
      </c>
      <c r="X14" s="4">
        <v>0</v>
      </c>
      <c r="Y14" s="4">
        <v>0</v>
      </c>
      <c r="Z14" s="4">
        <v>0</v>
      </c>
      <c r="AA14" s="5">
        <f t="shared" si="10"/>
        <v>1079977.4000000001</v>
      </c>
      <c r="AB14" s="5">
        <f t="shared" si="11"/>
        <v>467420.4</v>
      </c>
      <c r="AC14" s="5">
        <f t="shared" si="12"/>
        <v>0</v>
      </c>
      <c r="AD14" s="5">
        <f t="shared" si="13"/>
        <v>0</v>
      </c>
      <c r="AE14" s="4">
        <v>0</v>
      </c>
      <c r="AF14" s="4">
        <v>0</v>
      </c>
      <c r="AG14" s="4">
        <v>0</v>
      </c>
      <c r="AH14" s="4">
        <v>0</v>
      </c>
      <c r="AI14" s="5">
        <f t="shared" si="14"/>
        <v>114761.2</v>
      </c>
      <c r="AJ14" s="5">
        <f t="shared" si="15"/>
        <v>65906.399999999994</v>
      </c>
      <c r="AK14" s="4">
        <v>0</v>
      </c>
      <c r="AL14" s="4">
        <v>0</v>
      </c>
      <c r="AM14" s="4">
        <v>17967.400000000001</v>
      </c>
      <c r="AN14" s="4">
        <v>17967.400000000001</v>
      </c>
      <c r="AO14" s="4">
        <v>11487.4</v>
      </c>
      <c r="AP14" s="4">
        <v>11487.4</v>
      </c>
      <c r="AQ14" s="4">
        <v>85306.4</v>
      </c>
      <c r="AR14" s="4">
        <v>36451.599999999999</v>
      </c>
      <c r="AS14" s="5">
        <f t="shared" si="16"/>
        <v>965216.20000000007</v>
      </c>
      <c r="AT14" s="5">
        <f t="shared" si="17"/>
        <v>401514</v>
      </c>
      <c r="AU14" s="4">
        <v>210269.6</v>
      </c>
      <c r="AV14" s="4">
        <v>70935</v>
      </c>
      <c r="AW14" s="4">
        <v>328883.20000000001</v>
      </c>
      <c r="AX14" s="4">
        <v>212245</v>
      </c>
      <c r="AY14" s="4">
        <v>426063.4</v>
      </c>
      <c r="AZ14" s="4">
        <v>118334</v>
      </c>
      <c r="BA14" s="5">
        <f t="shared" si="18"/>
        <v>0</v>
      </c>
      <c r="BB14" s="5">
        <f t="shared" si="19"/>
        <v>0</v>
      </c>
      <c r="BC14" s="5">
        <f t="shared" si="20"/>
        <v>0</v>
      </c>
      <c r="BD14" s="5">
        <f t="shared" si="21"/>
        <v>0</v>
      </c>
      <c r="BE14" s="4">
        <v>0</v>
      </c>
      <c r="BF14" s="4">
        <v>0</v>
      </c>
      <c r="BG14" s="5">
        <f t="shared" si="22"/>
        <v>0</v>
      </c>
      <c r="BH14" s="5">
        <f t="shared" si="23"/>
        <v>0</v>
      </c>
      <c r="BI14" s="4">
        <v>0</v>
      </c>
      <c r="BJ14" s="4">
        <v>0</v>
      </c>
      <c r="BK14" s="4">
        <v>0</v>
      </c>
      <c r="BL14" s="4">
        <v>0</v>
      </c>
      <c r="BM14" s="5">
        <f t="shared" si="24"/>
        <v>3701.6</v>
      </c>
      <c r="BN14" s="5">
        <f t="shared" si="25"/>
        <v>3701.6</v>
      </c>
      <c r="BO14" s="4">
        <v>3201.6</v>
      </c>
      <c r="BP14" s="4">
        <v>3201.6</v>
      </c>
      <c r="BQ14" s="4">
        <v>500</v>
      </c>
      <c r="BR14" s="4">
        <v>500</v>
      </c>
      <c r="BS14" s="5">
        <f t="shared" si="26"/>
        <v>1915.5</v>
      </c>
      <c r="BT14" s="5">
        <f t="shared" si="27"/>
        <v>1915.5</v>
      </c>
      <c r="BU14" s="5">
        <f t="shared" si="28"/>
        <v>0</v>
      </c>
      <c r="BV14" s="5">
        <f t="shared" si="29"/>
        <v>0</v>
      </c>
      <c r="BW14" s="4">
        <v>0</v>
      </c>
      <c r="BX14" s="4">
        <v>0</v>
      </c>
      <c r="BY14" s="4">
        <v>0</v>
      </c>
      <c r="BZ14" s="4">
        <v>0</v>
      </c>
      <c r="CA14" s="4">
        <v>0</v>
      </c>
      <c r="CB14" s="4">
        <v>0</v>
      </c>
      <c r="CC14" s="4">
        <v>0</v>
      </c>
      <c r="CD14" s="4">
        <v>0</v>
      </c>
      <c r="CE14" s="4">
        <v>0</v>
      </c>
      <c r="CF14" s="4">
        <v>0</v>
      </c>
      <c r="CG14" s="4">
        <v>0</v>
      </c>
      <c r="CH14" s="4">
        <v>0</v>
      </c>
      <c r="CI14" s="4">
        <v>0</v>
      </c>
      <c r="CJ14" s="4">
        <v>0</v>
      </c>
      <c r="CK14" s="4">
        <v>0</v>
      </c>
      <c r="CL14" s="4">
        <v>0</v>
      </c>
      <c r="CM14" s="4">
        <v>0</v>
      </c>
      <c r="CN14" s="4">
        <v>0</v>
      </c>
      <c r="CO14" s="5">
        <f t="shared" si="30"/>
        <v>1915.5</v>
      </c>
      <c r="CP14" s="5">
        <f t="shared" si="31"/>
        <v>1915.5</v>
      </c>
      <c r="CQ14" s="4">
        <v>1340.8</v>
      </c>
      <c r="CR14" s="4">
        <v>1340.8</v>
      </c>
      <c r="CS14" s="4">
        <v>574.70000000000005</v>
      </c>
      <c r="CT14" s="4">
        <v>574.70000000000005</v>
      </c>
      <c r="CU14" s="5">
        <f t="shared" ref="CU14:CU34" si="32">CW14+CY14</f>
        <v>157227.6</v>
      </c>
      <c r="CV14" s="5">
        <f t="shared" ref="CV14:CV34" si="33">CX14+CZ14</f>
        <v>157091.5</v>
      </c>
      <c r="CW14" s="4">
        <v>0</v>
      </c>
      <c r="CX14" s="4">
        <v>0</v>
      </c>
      <c r="CY14" s="4">
        <v>157227.6</v>
      </c>
      <c r="CZ14" s="4">
        <v>157091.5</v>
      </c>
      <c r="DA14" s="11">
        <f t="shared" si="0"/>
        <v>1662088.2000000002</v>
      </c>
      <c r="DB14" s="11">
        <f t="shared" si="1"/>
        <v>749534</v>
      </c>
      <c r="DC14" s="29"/>
      <c r="DD14" s="30"/>
      <c r="DE14" s="19">
        <v>0</v>
      </c>
      <c r="DF14" s="28"/>
      <c r="DG14" s="28"/>
      <c r="DH14" s="28"/>
    </row>
    <row r="15" spans="1:112" ht="12.75" customHeight="1" x14ac:dyDescent="0.25">
      <c r="A15" s="3">
        <v>4</v>
      </c>
      <c r="B15" s="2" t="s">
        <v>4</v>
      </c>
      <c r="C15" s="18">
        <f t="shared" si="2"/>
        <v>45075.8</v>
      </c>
      <c r="D15" s="18">
        <f t="shared" si="3"/>
        <v>45075.8</v>
      </c>
      <c r="E15" s="4">
        <v>27496.3</v>
      </c>
      <c r="F15" s="4">
        <v>27496.3</v>
      </c>
      <c r="G15" s="4">
        <v>17579.5</v>
      </c>
      <c r="H15" s="4">
        <v>17579.5</v>
      </c>
      <c r="I15" s="5">
        <f t="shared" si="4"/>
        <v>303600.10000000003</v>
      </c>
      <c r="J15" s="5">
        <f t="shared" si="5"/>
        <v>108808.4</v>
      </c>
      <c r="K15" s="5">
        <f t="shared" si="6"/>
        <v>303600.10000000003</v>
      </c>
      <c r="L15" s="5">
        <f t="shared" si="7"/>
        <v>108808.4</v>
      </c>
      <c r="M15" s="4">
        <v>189542.7</v>
      </c>
      <c r="N15" s="4">
        <v>57343.3</v>
      </c>
      <c r="O15" s="4">
        <v>81232.600000000006</v>
      </c>
      <c r="P15" s="4">
        <v>24575.7</v>
      </c>
      <c r="Q15" s="4">
        <v>32824.800000000003</v>
      </c>
      <c r="R15" s="4">
        <v>26889.4</v>
      </c>
      <c r="S15" s="4">
        <v>0</v>
      </c>
      <c r="T15" s="4">
        <v>0</v>
      </c>
      <c r="U15" s="5">
        <f t="shared" si="8"/>
        <v>0</v>
      </c>
      <c r="V15" s="5">
        <f t="shared" si="9"/>
        <v>0</v>
      </c>
      <c r="W15" s="5">
        <v>0</v>
      </c>
      <c r="X15" s="4">
        <v>0</v>
      </c>
      <c r="Y15" s="4">
        <v>0</v>
      </c>
      <c r="Z15" s="4">
        <v>0</v>
      </c>
      <c r="AA15" s="5">
        <f t="shared" si="10"/>
        <v>598486.4</v>
      </c>
      <c r="AB15" s="5">
        <f t="shared" si="11"/>
        <v>595965.19999999995</v>
      </c>
      <c r="AC15" s="5">
        <f t="shared" si="12"/>
        <v>158803.20000000001</v>
      </c>
      <c r="AD15" s="5">
        <f t="shared" si="13"/>
        <v>158802.9</v>
      </c>
      <c r="AE15" s="4">
        <v>96870</v>
      </c>
      <c r="AF15" s="4">
        <v>96869.8</v>
      </c>
      <c r="AG15" s="4">
        <v>61933.2</v>
      </c>
      <c r="AH15" s="4">
        <v>61933.1</v>
      </c>
      <c r="AI15" s="5">
        <f t="shared" si="14"/>
        <v>25350.6</v>
      </c>
      <c r="AJ15" s="5">
        <f t="shared" si="15"/>
        <v>23672.5</v>
      </c>
      <c r="AK15" s="4">
        <v>0</v>
      </c>
      <c r="AL15" s="4">
        <v>0</v>
      </c>
      <c r="AM15" s="4">
        <v>3644.3</v>
      </c>
      <c r="AN15" s="4">
        <v>3644.3</v>
      </c>
      <c r="AO15" s="4">
        <v>2330</v>
      </c>
      <c r="AP15" s="4">
        <v>2330</v>
      </c>
      <c r="AQ15" s="4">
        <v>19376.3</v>
      </c>
      <c r="AR15" s="4">
        <v>17698.2</v>
      </c>
      <c r="AS15" s="5">
        <f t="shared" si="16"/>
        <v>414332.6</v>
      </c>
      <c r="AT15" s="5">
        <f t="shared" si="17"/>
        <v>413489.8</v>
      </c>
      <c r="AU15" s="4">
        <v>0</v>
      </c>
      <c r="AV15" s="4">
        <v>0</v>
      </c>
      <c r="AW15" s="4">
        <v>0</v>
      </c>
      <c r="AX15" s="4">
        <v>0</v>
      </c>
      <c r="AY15" s="4">
        <v>414332.6</v>
      </c>
      <c r="AZ15" s="4">
        <v>413489.8</v>
      </c>
      <c r="BA15" s="5">
        <f t="shared" si="18"/>
        <v>0</v>
      </c>
      <c r="BB15" s="5">
        <f t="shared" si="19"/>
        <v>0</v>
      </c>
      <c r="BC15" s="5">
        <f t="shared" si="20"/>
        <v>0</v>
      </c>
      <c r="BD15" s="5">
        <f t="shared" si="21"/>
        <v>0</v>
      </c>
      <c r="BE15" s="4">
        <v>0</v>
      </c>
      <c r="BF15" s="4">
        <v>0</v>
      </c>
      <c r="BG15" s="5">
        <f t="shared" si="22"/>
        <v>0</v>
      </c>
      <c r="BH15" s="5">
        <f t="shared" si="23"/>
        <v>0</v>
      </c>
      <c r="BI15" s="4">
        <v>0</v>
      </c>
      <c r="BJ15" s="4">
        <v>0</v>
      </c>
      <c r="BK15" s="4">
        <v>0</v>
      </c>
      <c r="BL15" s="4">
        <v>0</v>
      </c>
      <c r="BM15" s="5">
        <f t="shared" si="24"/>
        <v>7112.3</v>
      </c>
      <c r="BN15" s="5">
        <f t="shared" si="25"/>
        <v>7112.3</v>
      </c>
      <c r="BO15" s="4">
        <v>7112.3</v>
      </c>
      <c r="BP15" s="4">
        <v>7112.3</v>
      </c>
      <c r="BQ15" s="4">
        <v>0</v>
      </c>
      <c r="BR15" s="4">
        <v>0</v>
      </c>
      <c r="BS15" s="5">
        <f t="shared" si="26"/>
        <v>9003.0999999999985</v>
      </c>
      <c r="BT15" s="5">
        <f t="shared" si="27"/>
        <v>9003.0999999999985</v>
      </c>
      <c r="BU15" s="5">
        <f t="shared" si="28"/>
        <v>400</v>
      </c>
      <c r="BV15" s="5">
        <f t="shared" si="29"/>
        <v>400</v>
      </c>
      <c r="BW15" s="4">
        <v>0</v>
      </c>
      <c r="BX15" s="4">
        <v>0</v>
      </c>
      <c r="BY15" s="4">
        <v>0</v>
      </c>
      <c r="BZ15" s="4">
        <v>0</v>
      </c>
      <c r="CA15" s="4">
        <v>0</v>
      </c>
      <c r="CB15" s="4">
        <v>0</v>
      </c>
      <c r="CC15" s="4">
        <v>0</v>
      </c>
      <c r="CD15" s="4">
        <v>0</v>
      </c>
      <c r="CE15" s="4">
        <v>0</v>
      </c>
      <c r="CF15" s="4">
        <v>0</v>
      </c>
      <c r="CG15" s="4">
        <v>0</v>
      </c>
      <c r="CH15" s="4">
        <v>0</v>
      </c>
      <c r="CI15" s="4">
        <v>0</v>
      </c>
      <c r="CJ15" s="4">
        <v>0</v>
      </c>
      <c r="CK15" s="4">
        <v>0</v>
      </c>
      <c r="CL15" s="4">
        <v>0</v>
      </c>
      <c r="CM15" s="4">
        <v>400</v>
      </c>
      <c r="CN15" s="4">
        <v>400</v>
      </c>
      <c r="CO15" s="5">
        <f t="shared" si="30"/>
        <v>8603.0999999999985</v>
      </c>
      <c r="CP15" s="5">
        <f t="shared" si="31"/>
        <v>8603.0999999999985</v>
      </c>
      <c r="CQ15" s="4">
        <v>6021.9</v>
      </c>
      <c r="CR15" s="4">
        <v>6021.9</v>
      </c>
      <c r="CS15" s="4">
        <v>2581.1999999999998</v>
      </c>
      <c r="CT15" s="4">
        <v>2581.1999999999998</v>
      </c>
      <c r="CU15" s="5">
        <f t="shared" si="32"/>
        <v>634307</v>
      </c>
      <c r="CV15" s="5">
        <f t="shared" si="33"/>
        <v>634304.4</v>
      </c>
      <c r="CW15" s="4">
        <v>495000</v>
      </c>
      <c r="CX15" s="4">
        <v>495000</v>
      </c>
      <c r="CY15" s="4">
        <v>139307</v>
      </c>
      <c r="CZ15" s="4">
        <v>139304.4</v>
      </c>
      <c r="DA15" s="11">
        <f t="shared" si="0"/>
        <v>1597584.7000000002</v>
      </c>
      <c r="DB15" s="11">
        <f t="shared" si="1"/>
        <v>1400269.2</v>
      </c>
      <c r="DC15" s="29"/>
      <c r="DD15" s="30"/>
      <c r="DE15" s="19">
        <v>0</v>
      </c>
      <c r="DF15" s="28"/>
      <c r="DG15" s="28"/>
      <c r="DH15" s="28"/>
    </row>
    <row r="16" spans="1:112" ht="12.75" customHeight="1" x14ac:dyDescent="0.25">
      <c r="A16" s="3">
        <v>5</v>
      </c>
      <c r="B16" s="2" t="s">
        <v>5</v>
      </c>
      <c r="C16" s="18">
        <f t="shared" si="2"/>
        <v>13935.6</v>
      </c>
      <c r="D16" s="18">
        <f t="shared" si="3"/>
        <v>13935.6</v>
      </c>
      <c r="E16" s="4">
        <v>8500.7000000000007</v>
      </c>
      <c r="F16" s="4">
        <v>8500.7000000000007</v>
      </c>
      <c r="G16" s="4">
        <v>5434.9</v>
      </c>
      <c r="H16" s="4">
        <v>5434.9</v>
      </c>
      <c r="I16" s="5">
        <f t="shared" si="4"/>
        <v>0</v>
      </c>
      <c r="J16" s="5">
        <f t="shared" si="5"/>
        <v>0</v>
      </c>
      <c r="K16" s="5">
        <f t="shared" si="6"/>
        <v>0</v>
      </c>
      <c r="L16" s="5">
        <f t="shared" si="7"/>
        <v>0</v>
      </c>
      <c r="M16" s="4">
        <v>0</v>
      </c>
      <c r="N16" s="4">
        <v>0</v>
      </c>
      <c r="O16" s="4">
        <v>0</v>
      </c>
      <c r="P16" s="4">
        <v>0</v>
      </c>
      <c r="Q16" s="4">
        <v>0</v>
      </c>
      <c r="R16" s="4">
        <v>0</v>
      </c>
      <c r="S16" s="4">
        <v>0</v>
      </c>
      <c r="T16" s="4">
        <v>0</v>
      </c>
      <c r="U16" s="5">
        <f t="shared" si="8"/>
        <v>0</v>
      </c>
      <c r="V16" s="5">
        <f t="shared" si="9"/>
        <v>0</v>
      </c>
      <c r="W16" s="5">
        <v>0</v>
      </c>
      <c r="X16" s="4">
        <v>0</v>
      </c>
      <c r="Y16" s="4">
        <v>0</v>
      </c>
      <c r="Z16" s="4">
        <v>0</v>
      </c>
      <c r="AA16" s="5">
        <f t="shared" si="10"/>
        <v>379511.89999999997</v>
      </c>
      <c r="AB16" s="5">
        <f t="shared" si="11"/>
        <v>371454</v>
      </c>
      <c r="AC16" s="5">
        <f t="shared" si="12"/>
        <v>0</v>
      </c>
      <c r="AD16" s="5">
        <f t="shared" si="13"/>
        <v>0</v>
      </c>
      <c r="AE16" s="4">
        <v>0</v>
      </c>
      <c r="AF16" s="4">
        <v>0</v>
      </c>
      <c r="AG16" s="4">
        <v>0</v>
      </c>
      <c r="AH16" s="4">
        <v>0</v>
      </c>
      <c r="AI16" s="5">
        <f t="shared" si="14"/>
        <v>21314.800000000003</v>
      </c>
      <c r="AJ16" s="5">
        <f t="shared" si="15"/>
        <v>21314.800000000003</v>
      </c>
      <c r="AK16" s="4">
        <v>0</v>
      </c>
      <c r="AL16" s="4">
        <v>0</v>
      </c>
      <c r="AM16" s="4">
        <v>10723.1</v>
      </c>
      <c r="AN16" s="4">
        <v>10723.1</v>
      </c>
      <c r="AO16" s="4">
        <v>6855.8</v>
      </c>
      <c r="AP16" s="4">
        <v>6855.8</v>
      </c>
      <c r="AQ16" s="4">
        <v>3735.9</v>
      </c>
      <c r="AR16" s="4">
        <v>3735.9</v>
      </c>
      <c r="AS16" s="5">
        <f t="shared" si="16"/>
        <v>358197.1</v>
      </c>
      <c r="AT16" s="5">
        <f t="shared" si="17"/>
        <v>350139.2</v>
      </c>
      <c r="AU16" s="4">
        <v>3923.8</v>
      </c>
      <c r="AV16" s="4">
        <v>804.5</v>
      </c>
      <c r="AW16" s="4">
        <v>6137.2</v>
      </c>
      <c r="AX16" s="4">
        <v>1258.3</v>
      </c>
      <c r="AY16" s="4">
        <v>348136.1</v>
      </c>
      <c r="AZ16" s="4">
        <v>348076.4</v>
      </c>
      <c r="BA16" s="5">
        <f t="shared" si="18"/>
        <v>0</v>
      </c>
      <c r="BB16" s="5">
        <f t="shared" si="19"/>
        <v>0</v>
      </c>
      <c r="BC16" s="5">
        <f t="shared" si="20"/>
        <v>0</v>
      </c>
      <c r="BD16" s="5">
        <f t="shared" si="21"/>
        <v>0</v>
      </c>
      <c r="BE16" s="4">
        <v>0</v>
      </c>
      <c r="BF16" s="4">
        <v>0</v>
      </c>
      <c r="BG16" s="5">
        <f t="shared" si="22"/>
        <v>0</v>
      </c>
      <c r="BH16" s="5">
        <f t="shared" si="23"/>
        <v>0</v>
      </c>
      <c r="BI16" s="4">
        <v>0</v>
      </c>
      <c r="BJ16" s="4">
        <v>0</v>
      </c>
      <c r="BK16" s="4">
        <v>0</v>
      </c>
      <c r="BL16" s="4">
        <v>0</v>
      </c>
      <c r="BM16" s="5">
        <f t="shared" si="24"/>
        <v>4560.1000000000004</v>
      </c>
      <c r="BN16" s="5">
        <f t="shared" si="25"/>
        <v>4560.1000000000004</v>
      </c>
      <c r="BO16" s="4">
        <v>4015.5</v>
      </c>
      <c r="BP16" s="4">
        <v>4015.5</v>
      </c>
      <c r="BQ16" s="4">
        <v>544.6</v>
      </c>
      <c r="BR16" s="4">
        <v>544.6</v>
      </c>
      <c r="BS16" s="5">
        <f t="shared" si="26"/>
        <v>0</v>
      </c>
      <c r="BT16" s="5">
        <f t="shared" si="27"/>
        <v>0</v>
      </c>
      <c r="BU16" s="5">
        <f t="shared" si="28"/>
        <v>0</v>
      </c>
      <c r="BV16" s="5">
        <f t="shared" si="29"/>
        <v>0</v>
      </c>
      <c r="BW16" s="4">
        <v>0</v>
      </c>
      <c r="BX16" s="4">
        <v>0</v>
      </c>
      <c r="BY16" s="4">
        <v>0</v>
      </c>
      <c r="BZ16" s="4">
        <v>0</v>
      </c>
      <c r="CA16" s="4">
        <v>0</v>
      </c>
      <c r="CB16" s="4">
        <v>0</v>
      </c>
      <c r="CC16" s="4">
        <v>0</v>
      </c>
      <c r="CD16" s="4">
        <v>0</v>
      </c>
      <c r="CE16" s="4">
        <v>0</v>
      </c>
      <c r="CF16" s="4">
        <v>0</v>
      </c>
      <c r="CG16" s="4">
        <v>0</v>
      </c>
      <c r="CH16" s="4">
        <v>0</v>
      </c>
      <c r="CI16" s="4">
        <v>0</v>
      </c>
      <c r="CJ16" s="4">
        <v>0</v>
      </c>
      <c r="CK16" s="4">
        <v>0</v>
      </c>
      <c r="CL16" s="4">
        <v>0</v>
      </c>
      <c r="CM16" s="4">
        <v>0</v>
      </c>
      <c r="CN16" s="4">
        <v>0</v>
      </c>
      <c r="CO16" s="5">
        <f t="shared" si="30"/>
        <v>0</v>
      </c>
      <c r="CP16" s="5">
        <f t="shared" si="31"/>
        <v>0</v>
      </c>
      <c r="CQ16" s="4">
        <v>0</v>
      </c>
      <c r="CR16" s="4">
        <v>0</v>
      </c>
      <c r="CS16" s="4">
        <v>0</v>
      </c>
      <c r="CT16" s="4">
        <v>0</v>
      </c>
      <c r="CU16" s="5">
        <f t="shared" si="32"/>
        <v>0</v>
      </c>
      <c r="CV16" s="5">
        <f t="shared" si="33"/>
        <v>0</v>
      </c>
      <c r="CW16" s="4">
        <v>0</v>
      </c>
      <c r="CX16" s="4">
        <v>0</v>
      </c>
      <c r="CY16" s="4">
        <v>0</v>
      </c>
      <c r="CZ16" s="4">
        <v>0</v>
      </c>
      <c r="DA16" s="11">
        <f t="shared" si="0"/>
        <v>398007.59999999992</v>
      </c>
      <c r="DB16" s="11">
        <f t="shared" si="1"/>
        <v>389949.69999999995</v>
      </c>
      <c r="DC16" s="29"/>
      <c r="DD16" s="30"/>
      <c r="DE16" s="19">
        <v>0</v>
      </c>
      <c r="DF16" s="28"/>
      <c r="DG16" s="28"/>
      <c r="DH16" s="28"/>
    </row>
    <row r="17" spans="1:112" ht="12.75" customHeight="1" x14ac:dyDescent="0.25">
      <c r="A17" s="3">
        <v>6</v>
      </c>
      <c r="B17" s="2" t="s">
        <v>6</v>
      </c>
      <c r="C17" s="18">
        <f t="shared" si="2"/>
        <v>0</v>
      </c>
      <c r="D17" s="18">
        <f t="shared" si="3"/>
        <v>0</v>
      </c>
      <c r="E17" s="4">
        <v>0</v>
      </c>
      <c r="F17" s="4">
        <v>0</v>
      </c>
      <c r="G17" s="4">
        <v>0</v>
      </c>
      <c r="H17" s="4">
        <v>0</v>
      </c>
      <c r="I17" s="5">
        <f t="shared" si="4"/>
        <v>0</v>
      </c>
      <c r="J17" s="5">
        <f t="shared" si="5"/>
        <v>0</v>
      </c>
      <c r="K17" s="5">
        <f t="shared" si="6"/>
        <v>0</v>
      </c>
      <c r="L17" s="5">
        <f t="shared" si="7"/>
        <v>0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0</v>
      </c>
      <c r="T17" s="4">
        <v>0</v>
      </c>
      <c r="U17" s="5">
        <f t="shared" si="8"/>
        <v>0</v>
      </c>
      <c r="V17" s="5">
        <f t="shared" si="9"/>
        <v>0</v>
      </c>
      <c r="W17" s="5">
        <v>0</v>
      </c>
      <c r="X17" s="4">
        <v>0</v>
      </c>
      <c r="Y17" s="4">
        <v>0</v>
      </c>
      <c r="Z17" s="4">
        <v>0</v>
      </c>
      <c r="AA17" s="5">
        <f t="shared" si="10"/>
        <v>166955.4</v>
      </c>
      <c r="AB17" s="5">
        <f t="shared" si="11"/>
        <v>166941.29999999999</v>
      </c>
      <c r="AC17" s="5">
        <f t="shared" si="12"/>
        <v>0</v>
      </c>
      <c r="AD17" s="5">
        <f t="shared" si="13"/>
        <v>0</v>
      </c>
      <c r="AE17" s="4">
        <v>0</v>
      </c>
      <c r="AF17" s="4">
        <v>0</v>
      </c>
      <c r="AG17" s="4">
        <v>0</v>
      </c>
      <c r="AH17" s="4">
        <v>0</v>
      </c>
      <c r="AI17" s="5">
        <f t="shared" si="14"/>
        <v>23119.600000000002</v>
      </c>
      <c r="AJ17" s="5">
        <f t="shared" si="15"/>
        <v>23105.500000000004</v>
      </c>
      <c r="AK17" s="4">
        <v>0</v>
      </c>
      <c r="AL17" s="4">
        <v>0</v>
      </c>
      <c r="AM17" s="4">
        <v>11871.7</v>
      </c>
      <c r="AN17" s="4">
        <v>11871.7</v>
      </c>
      <c r="AO17" s="4">
        <v>7590.1</v>
      </c>
      <c r="AP17" s="4">
        <v>7590.1</v>
      </c>
      <c r="AQ17" s="4">
        <v>3657.8</v>
      </c>
      <c r="AR17" s="4">
        <v>3643.7</v>
      </c>
      <c r="AS17" s="5">
        <f t="shared" si="16"/>
        <v>143835.79999999999</v>
      </c>
      <c r="AT17" s="5">
        <f t="shared" si="17"/>
        <v>143835.79999999999</v>
      </c>
      <c r="AU17" s="4">
        <v>0</v>
      </c>
      <c r="AV17" s="4">
        <v>0</v>
      </c>
      <c r="AW17" s="4">
        <v>0</v>
      </c>
      <c r="AX17" s="4">
        <v>0</v>
      </c>
      <c r="AY17" s="4">
        <v>143835.79999999999</v>
      </c>
      <c r="AZ17" s="4">
        <v>143835.79999999999</v>
      </c>
      <c r="BA17" s="5">
        <f t="shared" si="18"/>
        <v>0</v>
      </c>
      <c r="BB17" s="5">
        <f t="shared" si="19"/>
        <v>0</v>
      </c>
      <c r="BC17" s="5">
        <f t="shared" si="20"/>
        <v>0</v>
      </c>
      <c r="BD17" s="5">
        <f t="shared" si="21"/>
        <v>0</v>
      </c>
      <c r="BE17" s="4">
        <v>0</v>
      </c>
      <c r="BF17" s="4">
        <v>0</v>
      </c>
      <c r="BG17" s="5">
        <f t="shared" si="22"/>
        <v>0</v>
      </c>
      <c r="BH17" s="5">
        <f t="shared" si="23"/>
        <v>0</v>
      </c>
      <c r="BI17" s="4">
        <v>0</v>
      </c>
      <c r="BJ17" s="4">
        <v>0</v>
      </c>
      <c r="BK17" s="4">
        <v>0</v>
      </c>
      <c r="BL17" s="4">
        <v>0</v>
      </c>
      <c r="BM17" s="5">
        <f t="shared" si="24"/>
        <v>4990.1000000000004</v>
      </c>
      <c r="BN17" s="5">
        <f t="shared" si="25"/>
        <v>4974.7</v>
      </c>
      <c r="BO17" s="4">
        <v>3985</v>
      </c>
      <c r="BP17" s="4">
        <v>3985</v>
      </c>
      <c r="BQ17" s="4">
        <v>1005.1</v>
      </c>
      <c r="BR17" s="4">
        <v>989.7</v>
      </c>
      <c r="BS17" s="5">
        <f t="shared" si="26"/>
        <v>50</v>
      </c>
      <c r="BT17" s="5">
        <f t="shared" si="27"/>
        <v>50</v>
      </c>
      <c r="BU17" s="5">
        <f t="shared" si="28"/>
        <v>50</v>
      </c>
      <c r="BV17" s="5">
        <f t="shared" si="29"/>
        <v>50</v>
      </c>
      <c r="BW17" s="4">
        <v>0</v>
      </c>
      <c r="BX17" s="4">
        <v>0</v>
      </c>
      <c r="BY17" s="4">
        <v>0</v>
      </c>
      <c r="BZ17" s="4">
        <v>0</v>
      </c>
      <c r="CA17" s="4">
        <v>0</v>
      </c>
      <c r="CB17" s="4">
        <v>0</v>
      </c>
      <c r="CC17" s="4">
        <v>0</v>
      </c>
      <c r="CD17" s="4">
        <v>0</v>
      </c>
      <c r="CE17" s="4">
        <v>0</v>
      </c>
      <c r="CF17" s="4">
        <v>0</v>
      </c>
      <c r="CG17" s="4">
        <v>0</v>
      </c>
      <c r="CH17" s="4">
        <v>0</v>
      </c>
      <c r="CI17" s="4">
        <v>0</v>
      </c>
      <c r="CJ17" s="4">
        <v>0</v>
      </c>
      <c r="CK17" s="4">
        <v>0</v>
      </c>
      <c r="CL17" s="4">
        <v>0</v>
      </c>
      <c r="CM17" s="4">
        <v>50</v>
      </c>
      <c r="CN17" s="4">
        <v>50</v>
      </c>
      <c r="CO17" s="5">
        <f t="shared" si="30"/>
        <v>0</v>
      </c>
      <c r="CP17" s="5">
        <f t="shared" si="31"/>
        <v>0</v>
      </c>
      <c r="CQ17" s="4">
        <v>0</v>
      </c>
      <c r="CR17" s="4">
        <v>0</v>
      </c>
      <c r="CS17" s="4">
        <v>0</v>
      </c>
      <c r="CT17" s="4">
        <v>0</v>
      </c>
      <c r="CU17" s="5">
        <f t="shared" si="32"/>
        <v>0</v>
      </c>
      <c r="CV17" s="5">
        <f t="shared" si="33"/>
        <v>0</v>
      </c>
      <c r="CW17" s="4">
        <v>0</v>
      </c>
      <c r="CX17" s="4">
        <v>0</v>
      </c>
      <c r="CY17" s="4">
        <v>0</v>
      </c>
      <c r="CZ17" s="4">
        <v>0</v>
      </c>
      <c r="DA17" s="11">
        <f t="shared" si="0"/>
        <v>171995.5</v>
      </c>
      <c r="DB17" s="11">
        <f t="shared" si="1"/>
        <v>171966</v>
      </c>
      <c r="DC17" s="29"/>
      <c r="DD17" s="30"/>
      <c r="DE17" s="19">
        <v>0</v>
      </c>
      <c r="DF17" s="28"/>
      <c r="DG17" s="28"/>
      <c r="DH17" s="28"/>
    </row>
    <row r="18" spans="1:112" ht="12.75" customHeight="1" x14ac:dyDescent="0.25">
      <c r="A18" s="3">
        <v>7</v>
      </c>
      <c r="B18" s="2" t="s">
        <v>7</v>
      </c>
      <c r="C18" s="18">
        <f t="shared" si="2"/>
        <v>0</v>
      </c>
      <c r="D18" s="18">
        <f t="shared" si="3"/>
        <v>0</v>
      </c>
      <c r="E18" s="4">
        <v>0</v>
      </c>
      <c r="F18" s="4">
        <v>0</v>
      </c>
      <c r="G18" s="4">
        <v>0</v>
      </c>
      <c r="H18" s="4">
        <v>0</v>
      </c>
      <c r="I18" s="5">
        <f t="shared" si="4"/>
        <v>0</v>
      </c>
      <c r="J18" s="5">
        <f t="shared" si="5"/>
        <v>0</v>
      </c>
      <c r="K18" s="5">
        <f t="shared" si="6"/>
        <v>0</v>
      </c>
      <c r="L18" s="5">
        <f t="shared" si="7"/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0</v>
      </c>
      <c r="T18" s="4">
        <v>0</v>
      </c>
      <c r="U18" s="5">
        <f t="shared" si="8"/>
        <v>0</v>
      </c>
      <c r="V18" s="5">
        <f t="shared" si="9"/>
        <v>0</v>
      </c>
      <c r="W18" s="5">
        <v>0</v>
      </c>
      <c r="X18" s="4">
        <v>0</v>
      </c>
      <c r="Y18" s="4">
        <v>0</v>
      </c>
      <c r="Z18" s="4">
        <v>0</v>
      </c>
      <c r="AA18" s="5">
        <f t="shared" si="10"/>
        <v>448381.9</v>
      </c>
      <c r="AB18" s="5">
        <f t="shared" si="11"/>
        <v>131318.70000000001</v>
      </c>
      <c r="AC18" s="5">
        <f t="shared" si="12"/>
        <v>0</v>
      </c>
      <c r="AD18" s="5">
        <f t="shared" si="13"/>
        <v>0</v>
      </c>
      <c r="AE18" s="4">
        <v>0</v>
      </c>
      <c r="AF18" s="4">
        <v>0</v>
      </c>
      <c r="AG18" s="4">
        <v>0</v>
      </c>
      <c r="AH18" s="4">
        <v>0</v>
      </c>
      <c r="AI18" s="5">
        <f t="shared" si="14"/>
        <v>32556.9</v>
      </c>
      <c r="AJ18" s="5">
        <f t="shared" si="15"/>
        <v>32556.9</v>
      </c>
      <c r="AK18" s="4">
        <v>0</v>
      </c>
      <c r="AL18" s="4">
        <v>0</v>
      </c>
      <c r="AM18" s="4">
        <v>18018.400000000001</v>
      </c>
      <c r="AN18" s="4">
        <v>18018.400000000001</v>
      </c>
      <c r="AO18" s="4">
        <v>11519.9</v>
      </c>
      <c r="AP18" s="4">
        <v>11519.9</v>
      </c>
      <c r="AQ18" s="4">
        <v>3018.6</v>
      </c>
      <c r="AR18" s="4">
        <v>3018.6</v>
      </c>
      <c r="AS18" s="5">
        <f t="shared" si="16"/>
        <v>415825</v>
      </c>
      <c r="AT18" s="5">
        <f t="shared" si="17"/>
        <v>98761.8</v>
      </c>
      <c r="AU18" s="4">
        <v>46028.800000000003</v>
      </c>
      <c r="AV18" s="4">
        <v>0</v>
      </c>
      <c r="AW18" s="4">
        <v>71993.8</v>
      </c>
      <c r="AX18" s="4">
        <v>0</v>
      </c>
      <c r="AY18" s="4">
        <v>297802.40000000002</v>
      </c>
      <c r="AZ18" s="4">
        <v>98761.8</v>
      </c>
      <c r="BA18" s="5">
        <f t="shared" si="18"/>
        <v>0</v>
      </c>
      <c r="BB18" s="5">
        <f t="shared" si="19"/>
        <v>0</v>
      </c>
      <c r="BC18" s="5">
        <f t="shared" si="20"/>
        <v>0</v>
      </c>
      <c r="BD18" s="5">
        <f t="shared" si="21"/>
        <v>0</v>
      </c>
      <c r="BE18" s="4">
        <v>0</v>
      </c>
      <c r="BF18" s="4">
        <v>0</v>
      </c>
      <c r="BG18" s="5">
        <f t="shared" si="22"/>
        <v>0</v>
      </c>
      <c r="BH18" s="5">
        <f t="shared" si="23"/>
        <v>0</v>
      </c>
      <c r="BI18" s="4">
        <v>0</v>
      </c>
      <c r="BJ18" s="4">
        <v>0</v>
      </c>
      <c r="BK18" s="4">
        <v>0</v>
      </c>
      <c r="BL18" s="4">
        <v>0</v>
      </c>
      <c r="BM18" s="5">
        <f t="shared" si="24"/>
        <v>4263.8</v>
      </c>
      <c r="BN18" s="5">
        <f t="shared" si="25"/>
        <v>4256.1000000000004</v>
      </c>
      <c r="BO18" s="4">
        <v>3773.8</v>
      </c>
      <c r="BP18" s="4">
        <v>3767</v>
      </c>
      <c r="BQ18" s="4">
        <v>490</v>
      </c>
      <c r="BR18" s="4">
        <v>489.1</v>
      </c>
      <c r="BS18" s="5">
        <f t="shared" si="26"/>
        <v>140000</v>
      </c>
      <c r="BT18" s="5">
        <f t="shared" si="27"/>
        <v>52453.2</v>
      </c>
      <c r="BU18" s="5">
        <f t="shared" si="28"/>
        <v>140000</v>
      </c>
      <c r="BV18" s="5">
        <f t="shared" si="29"/>
        <v>52453.2</v>
      </c>
      <c r="BW18" s="4">
        <v>0</v>
      </c>
      <c r="BX18" s="4">
        <v>0</v>
      </c>
      <c r="BY18" s="4">
        <v>0</v>
      </c>
      <c r="BZ18" s="4">
        <v>0</v>
      </c>
      <c r="CA18" s="4">
        <v>0</v>
      </c>
      <c r="CB18" s="4">
        <v>0</v>
      </c>
      <c r="CC18" s="4">
        <v>0</v>
      </c>
      <c r="CD18" s="4">
        <v>0</v>
      </c>
      <c r="CE18" s="4">
        <v>55236.5</v>
      </c>
      <c r="CF18" s="4">
        <v>31810.9</v>
      </c>
      <c r="CG18" s="4">
        <v>35315.1</v>
      </c>
      <c r="CH18" s="4">
        <v>20338.099999999999</v>
      </c>
      <c r="CI18" s="4">
        <v>49448.4</v>
      </c>
      <c r="CJ18" s="4">
        <v>304.2</v>
      </c>
      <c r="CK18" s="4">
        <v>0</v>
      </c>
      <c r="CL18" s="4">
        <v>0</v>
      </c>
      <c r="CM18" s="4">
        <v>0</v>
      </c>
      <c r="CN18" s="4">
        <v>0</v>
      </c>
      <c r="CO18" s="5">
        <f t="shared" si="30"/>
        <v>0</v>
      </c>
      <c r="CP18" s="5">
        <f t="shared" si="31"/>
        <v>0</v>
      </c>
      <c r="CQ18" s="4">
        <v>0</v>
      </c>
      <c r="CR18" s="4">
        <v>0</v>
      </c>
      <c r="CS18" s="4">
        <v>0</v>
      </c>
      <c r="CT18" s="4">
        <v>0</v>
      </c>
      <c r="CU18" s="5">
        <f t="shared" si="32"/>
        <v>0</v>
      </c>
      <c r="CV18" s="5">
        <f t="shared" si="33"/>
        <v>0</v>
      </c>
      <c r="CW18" s="4">
        <v>0</v>
      </c>
      <c r="CX18" s="4">
        <v>0</v>
      </c>
      <c r="CY18" s="4">
        <v>0</v>
      </c>
      <c r="CZ18" s="4">
        <v>0</v>
      </c>
      <c r="DA18" s="11">
        <f t="shared" si="0"/>
        <v>592645.69999999995</v>
      </c>
      <c r="DB18" s="11">
        <f t="shared" si="1"/>
        <v>188028</v>
      </c>
      <c r="DC18" s="29"/>
      <c r="DD18" s="30"/>
      <c r="DE18" s="19">
        <v>0</v>
      </c>
      <c r="DF18" s="28"/>
      <c r="DG18" s="28"/>
      <c r="DH18" s="28"/>
    </row>
    <row r="19" spans="1:112" ht="12.75" customHeight="1" x14ac:dyDescent="0.25">
      <c r="A19" s="3">
        <v>8</v>
      </c>
      <c r="B19" s="2" t="s">
        <v>8</v>
      </c>
      <c r="C19" s="18">
        <f t="shared" si="2"/>
        <v>0</v>
      </c>
      <c r="D19" s="18">
        <f t="shared" si="3"/>
        <v>0</v>
      </c>
      <c r="E19" s="4">
        <v>0</v>
      </c>
      <c r="F19" s="4">
        <v>0</v>
      </c>
      <c r="G19" s="4">
        <v>0</v>
      </c>
      <c r="H19" s="4">
        <v>0</v>
      </c>
      <c r="I19" s="5">
        <f t="shared" si="4"/>
        <v>0</v>
      </c>
      <c r="J19" s="5">
        <f t="shared" si="5"/>
        <v>0</v>
      </c>
      <c r="K19" s="5">
        <f t="shared" si="6"/>
        <v>0</v>
      </c>
      <c r="L19" s="5">
        <f t="shared" si="7"/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5">
        <f t="shared" si="8"/>
        <v>0</v>
      </c>
      <c r="V19" s="5">
        <f t="shared" si="9"/>
        <v>0</v>
      </c>
      <c r="W19" s="5">
        <v>0</v>
      </c>
      <c r="X19" s="4">
        <v>0</v>
      </c>
      <c r="Y19" s="4">
        <v>0</v>
      </c>
      <c r="Z19" s="4">
        <v>0</v>
      </c>
      <c r="AA19" s="5">
        <f t="shared" si="10"/>
        <v>17473.900000000001</v>
      </c>
      <c r="AB19" s="5">
        <f t="shared" si="11"/>
        <v>17042.400000000001</v>
      </c>
      <c r="AC19" s="5">
        <f t="shared" si="12"/>
        <v>0</v>
      </c>
      <c r="AD19" s="5">
        <f t="shared" si="13"/>
        <v>0</v>
      </c>
      <c r="AE19" s="4">
        <v>0</v>
      </c>
      <c r="AF19" s="4">
        <v>0</v>
      </c>
      <c r="AG19" s="4">
        <v>0</v>
      </c>
      <c r="AH19" s="4">
        <v>0</v>
      </c>
      <c r="AI19" s="5">
        <f t="shared" si="14"/>
        <v>17473.900000000001</v>
      </c>
      <c r="AJ19" s="5">
        <f t="shared" si="15"/>
        <v>17042.400000000001</v>
      </c>
      <c r="AK19" s="4">
        <v>0</v>
      </c>
      <c r="AL19" s="4">
        <v>0</v>
      </c>
      <c r="AM19" s="4">
        <v>8189.4</v>
      </c>
      <c r="AN19" s="4">
        <v>8189.4</v>
      </c>
      <c r="AO19" s="4">
        <v>5235.8</v>
      </c>
      <c r="AP19" s="4">
        <v>5235.8</v>
      </c>
      <c r="AQ19" s="4">
        <v>4048.7</v>
      </c>
      <c r="AR19" s="4">
        <v>3617.2</v>
      </c>
      <c r="AS19" s="5">
        <f t="shared" si="16"/>
        <v>0</v>
      </c>
      <c r="AT19" s="5">
        <f t="shared" si="17"/>
        <v>0</v>
      </c>
      <c r="AU19" s="4">
        <v>0</v>
      </c>
      <c r="AV19" s="4">
        <v>0</v>
      </c>
      <c r="AW19" s="4">
        <v>0</v>
      </c>
      <c r="AX19" s="4">
        <v>0</v>
      </c>
      <c r="AY19" s="4">
        <v>0</v>
      </c>
      <c r="AZ19" s="4">
        <v>0</v>
      </c>
      <c r="BA19" s="5">
        <f t="shared" si="18"/>
        <v>0</v>
      </c>
      <c r="BB19" s="5">
        <f t="shared" si="19"/>
        <v>0</v>
      </c>
      <c r="BC19" s="5">
        <f t="shared" si="20"/>
        <v>0</v>
      </c>
      <c r="BD19" s="5">
        <f t="shared" si="21"/>
        <v>0</v>
      </c>
      <c r="BE19" s="4">
        <v>0</v>
      </c>
      <c r="BF19" s="4">
        <v>0</v>
      </c>
      <c r="BG19" s="5">
        <f t="shared" si="22"/>
        <v>0</v>
      </c>
      <c r="BH19" s="5">
        <f t="shared" si="23"/>
        <v>0</v>
      </c>
      <c r="BI19" s="4">
        <v>0</v>
      </c>
      <c r="BJ19" s="4">
        <v>0</v>
      </c>
      <c r="BK19" s="4">
        <v>0</v>
      </c>
      <c r="BL19" s="4">
        <v>0</v>
      </c>
      <c r="BM19" s="5">
        <f t="shared" si="24"/>
        <v>2963.8</v>
      </c>
      <c r="BN19" s="5">
        <f t="shared" si="25"/>
        <v>2961.6</v>
      </c>
      <c r="BO19" s="4">
        <v>2538</v>
      </c>
      <c r="BP19" s="4">
        <v>2538</v>
      </c>
      <c r="BQ19" s="4">
        <v>425.8</v>
      </c>
      <c r="BR19" s="4">
        <v>423.6</v>
      </c>
      <c r="BS19" s="5">
        <f t="shared" si="26"/>
        <v>100</v>
      </c>
      <c r="BT19" s="5">
        <f t="shared" si="27"/>
        <v>100</v>
      </c>
      <c r="BU19" s="5">
        <f t="shared" si="28"/>
        <v>100</v>
      </c>
      <c r="BV19" s="5">
        <f t="shared" si="29"/>
        <v>100</v>
      </c>
      <c r="BW19" s="4">
        <v>0</v>
      </c>
      <c r="BX19" s="4">
        <v>0</v>
      </c>
      <c r="BY19" s="4">
        <v>0</v>
      </c>
      <c r="BZ19" s="4">
        <v>0</v>
      </c>
      <c r="CA19" s="4">
        <v>0</v>
      </c>
      <c r="CB19" s="4">
        <v>0</v>
      </c>
      <c r="CC19" s="4">
        <v>0</v>
      </c>
      <c r="CD19" s="4">
        <v>0</v>
      </c>
      <c r="CE19" s="4">
        <v>0</v>
      </c>
      <c r="CF19" s="4">
        <v>0</v>
      </c>
      <c r="CG19" s="4">
        <v>0</v>
      </c>
      <c r="CH19" s="4">
        <v>0</v>
      </c>
      <c r="CI19" s="4">
        <v>0</v>
      </c>
      <c r="CJ19" s="4">
        <v>0</v>
      </c>
      <c r="CK19" s="4">
        <v>0</v>
      </c>
      <c r="CL19" s="4">
        <v>0</v>
      </c>
      <c r="CM19" s="4">
        <v>100</v>
      </c>
      <c r="CN19" s="4">
        <v>100</v>
      </c>
      <c r="CO19" s="5">
        <f t="shared" si="30"/>
        <v>0</v>
      </c>
      <c r="CP19" s="5">
        <f t="shared" si="31"/>
        <v>0</v>
      </c>
      <c r="CQ19" s="4">
        <v>0</v>
      </c>
      <c r="CR19" s="4">
        <v>0</v>
      </c>
      <c r="CS19" s="4">
        <v>0</v>
      </c>
      <c r="CT19" s="4">
        <v>0</v>
      </c>
      <c r="CU19" s="5">
        <f t="shared" si="32"/>
        <v>0</v>
      </c>
      <c r="CV19" s="5">
        <f t="shared" si="33"/>
        <v>0</v>
      </c>
      <c r="CW19" s="4">
        <v>0</v>
      </c>
      <c r="CX19" s="4">
        <v>0</v>
      </c>
      <c r="CY19" s="4">
        <v>0</v>
      </c>
      <c r="CZ19" s="4">
        <v>0</v>
      </c>
      <c r="DA19" s="11">
        <f t="shared" si="0"/>
        <v>20537.7</v>
      </c>
      <c r="DB19" s="11">
        <f t="shared" si="1"/>
        <v>20104</v>
      </c>
      <c r="DC19" s="29"/>
      <c r="DD19" s="30"/>
      <c r="DE19" s="19">
        <v>0</v>
      </c>
      <c r="DF19" s="28"/>
      <c r="DG19" s="28"/>
      <c r="DH19" s="28"/>
    </row>
    <row r="20" spans="1:112" ht="12.75" customHeight="1" x14ac:dyDescent="0.25">
      <c r="A20" s="3">
        <v>9</v>
      </c>
      <c r="B20" s="2" t="s">
        <v>9</v>
      </c>
      <c r="C20" s="18">
        <f t="shared" si="2"/>
        <v>0</v>
      </c>
      <c r="D20" s="18">
        <f t="shared" si="3"/>
        <v>0</v>
      </c>
      <c r="E20" s="4">
        <v>0</v>
      </c>
      <c r="F20" s="4">
        <v>0</v>
      </c>
      <c r="G20" s="4">
        <v>0</v>
      </c>
      <c r="H20" s="4">
        <v>0</v>
      </c>
      <c r="I20" s="5">
        <f t="shared" si="4"/>
        <v>54622.2</v>
      </c>
      <c r="J20" s="5">
        <f t="shared" si="5"/>
        <v>47081.599999999999</v>
      </c>
      <c r="K20" s="5">
        <f t="shared" si="6"/>
        <v>54622.2</v>
      </c>
      <c r="L20" s="5">
        <f t="shared" si="7"/>
        <v>47081.599999999999</v>
      </c>
      <c r="M20" s="4">
        <v>0</v>
      </c>
      <c r="N20" s="4">
        <v>0</v>
      </c>
      <c r="O20" s="4">
        <v>0</v>
      </c>
      <c r="P20" s="4">
        <v>0</v>
      </c>
      <c r="Q20" s="4">
        <v>54622.2</v>
      </c>
      <c r="R20" s="4">
        <v>47081.599999999999</v>
      </c>
      <c r="S20" s="4">
        <v>0</v>
      </c>
      <c r="T20" s="4">
        <v>0</v>
      </c>
      <c r="U20" s="5">
        <f t="shared" si="8"/>
        <v>0</v>
      </c>
      <c r="V20" s="5">
        <f t="shared" si="9"/>
        <v>0</v>
      </c>
      <c r="W20" s="5">
        <v>0</v>
      </c>
      <c r="X20" s="4">
        <v>0</v>
      </c>
      <c r="Y20" s="4">
        <v>0</v>
      </c>
      <c r="Z20" s="4">
        <v>0</v>
      </c>
      <c r="AA20" s="5">
        <f t="shared" si="10"/>
        <v>21907.9</v>
      </c>
      <c r="AB20" s="5">
        <f t="shared" si="11"/>
        <v>21888.7</v>
      </c>
      <c r="AC20" s="5">
        <f t="shared" si="12"/>
        <v>0</v>
      </c>
      <c r="AD20" s="5">
        <f t="shared" si="13"/>
        <v>0</v>
      </c>
      <c r="AE20" s="4">
        <v>0</v>
      </c>
      <c r="AF20" s="4">
        <v>0</v>
      </c>
      <c r="AG20" s="4">
        <v>0</v>
      </c>
      <c r="AH20" s="4">
        <v>0</v>
      </c>
      <c r="AI20" s="5">
        <f t="shared" si="14"/>
        <v>21907.9</v>
      </c>
      <c r="AJ20" s="5">
        <f t="shared" si="15"/>
        <v>21888.7</v>
      </c>
      <c r="AK20" s="4">
        <v>0</v>
      </c>
      <c r="AL20" s="4">
        <v>0</v>
      </c>
      <c r="AM20" s="4">
        <v>11021.1</v>
      </c>
      <c r="AN20" s="4">
        <v>11021.1</v>
      </c>
      <c r="AO20" s="4">
        <v>7046.3</v>
      </c>
      <c r="AP20" s="4">
        <v>7046.3</v>
      </c>
      <c r="AQ20" s="4">
        <f>3840.4+0.1</f>
        <v>3840.5</v>
      </c>
      <c r="AR20" s="4">
        <v>3821.3</v>
      </c>
      <c r="AS20" s="5">
        <f t="shared" si="16"/>
        <v>0</v>
      </c>
      <c r="AT20" s="5">
        <f t="shared" si="17"/>
        <v>0</v>
      </c>
      <c r="AU20" s="4">
        <v>0</v>
      </c>
      <c r="AV20" s="4">
        <v>0</v>
      </c>
      <c r="AW20" s="4">
        <v>0</v>
      </c>
      <c r="AX20" s="4">
        <v>0</v>
      </c>
      <c r="AY20" s="4">
        <v>0</v>
      </c>
      <c r="AZ20" s="4">
        <v>0</v>
      </c>
      <c r="BA20" s="5">
        <f t="shared" si="18"/>
        <v>0</v>
      </c>
      <c r="BB20" s="5">
        <f t="shared" si="19"/>
        <v>0</v>
      </c>
      <c r="BC20" s="5">
        <f t="shared" si="20"/>
        <v>0</v>
      </c>
      <c r="BD20" s="5">
        <f t="shared" si="21"/>
        <v>0</v>
      </c>
      <c r="BE20" s="4">
        <v>0</v>
      </c>
      <c r="BF20" s="4">
        <v>0</v>
      </c>
      <c r="BG20" s="5">
        <f t="shared" si="22"/>
        <v>0</v>
      </c>
      <c r="BH20" s="5">
        <f t="shared" si="23"/>
        <v>0</v>
      </c>
      <c r="BI20" s="4">
        <v>0</v>
      </c>
      <c r="BJ20" s="4">
        <v>0</v>
      </c>
      <c r="BK20" s="4">
        <v>0</v>
      </c>
      <c r="BL20" s="4">
        <v>0</v>
      </c>
      <c r="BM20" s="5">
        <f t="shared" si="24"/>
        <v>5122.3999999999996</v>
      </c>
      <c r="BN20" s="5">
        <f t="shared" si="25"/>
        <v>5122.3999999999996</v>
      </c>
      <c r="BO20" s="4">
        <v>4652.3999999999996</v>
      </c>
      <c r="BP20" s="4">
        <v>4652.3999999999996</v>
      </c>
      <c r="BQ20" s="4">
        <v>470</v>
      </c>
      <c r="BR20" s="4">
        <v>470</v>
      </c>
      <c r="BS20" s="5">
        <f t="shared" si="26"/>
        <v>0</v>
      </c>
      <c r="BT20" s="5">
        <f t="shared" si="27"/>
        <v>0</v>
      </c>
      <c r="BU20" s="5">
        <f t="shared" si="28"/>
        <v>0</v>
      </c>
      <c r="BV20" s="5">
        <f t="shared" si="29"/>
        <v>0</v>
      </c>
      <c r="BW20" s="4">
        <v>0</v>
      </c>
      <c r="BX20" s="4">
        <v>0</v>
      </c>
      <c r="BY20" s="4">
        <v>0</v>
      </c>
      <c r="BZ20" s="4">
        <v>0</v>
      </c>
      <c r="CA20" s="4">
        <v>0</v>
      </c>
      <c r="CB20" s="4">
        <v>0</v>
      </c>
      <c r="CC20" s="4">
        <v>0</v>
      </c>
      <c r="CD20" s="4">
        <v>0</v>
      </c>
      <c r="CE20" s="4">
        <v>0</v>
      </c>
      <c r="CF20" s="4">
        <v>0</v>
      </c>
      <c r="CG20" s="4">
        <v>0</v>
      </c>
      <c r="CH20" s="4">
        <v>0</v>
      </c>
      <c r="CI20" s="4">
        <v>0</v>
      </c>
      <c r="CJ20" s="4">
        <v>0</v>
      </c>
      <c r="CK20" s="4">
        <v>0</v>
      </c>
      <c r="CL20" s="4">
        <v>0</v>
      </c>
      <c r="CM20" s="4">
        <v>0</v>
      </c>
      <c r="CN20" s="4">
        <v>0</v>
      </c>
      <c r="CO20" s="5">
        <f t="shared" si="30"/>
        <v>0</v>
      </c>
      <c r="CP20" s="5">
        <f t="shared" si="31"/>
        <v>0</v>
      </c>
      <c r="CQ20" s="4">
        <v>0</v>
      </c>
      <c r="CR20" s="4">
        <v>0</v>
      </c>
      <c r="CS20" s="4">
        <v>0</v>
      </c>
      <c r="CT20" s="4">
        <v>0</v>
      </c>
      <c r="CU20" s="5">
        <f t="shared" si="32"/>
        <v>0</v>
      </c>
      <c r="CV20" s="5">
        <f t="shared" si="33"/>
        <v>0</v>
      </c>
      <c r="CW20" s="4">
        <v>0</v>
      </c>
      <c r="CX20" s="4">
        <v>0</v>
      </c>
      <c r="CY20" s="4">
        <v>0</v>
      </c>
      <c r="CZ20" s="4">
        <v>0</v>
      </c>
      <c r="DA20" s="11">
        <f t="shared" si="0"/>
        <v>81652.5</v>
      </c>
      <c r="DB20" s="11">
        <f t="shared" si="1"/>
        <v>74092.7</v>
      </c>
      <c r="DC20" s="29"/>
      <c r="DD20" s="30"/>
      <c r="DE20" s="19">
        <v>0</v>
      </c>
      <c r="DF20" s="28"/>
      <c r="DG20" s="28"/>
      <c r="DH20" s="28"/>
    </row>
    <row r="21" spans="1:112" ht="12.75" customHeight="1" x14ac:dyDescent="0.25">
      <c r="A21" s="3">
        <v>10</v>
      </c>
      <c r="B21" s="2" t="s">
        <v>10</v>
      </c>
      <c r="C21" s="18">
        <f t="shared" si="2"/>
        <v>0</v>
      </c>
      <c r="D21" s="18">
        <f t="shared" si="3"/>
        <v>0</v>
      </c>
      <c r="E21" s="4">
        <v>0</v>
      </c>
      <c r="F21" s="4">
        <v>0</v>
      </c>
      <c r="G21" s="4">
        <v>0</v>
      </c>
      <c r="H21" s="4">
        <v>0</v>
      </c>
      <c r="I21" s="5">
        <f t="shared" si="4"/>
        <v>0</v>
      </c>
      <c r="J21" s="5">
        <f t="shared" si="5"/>
        <v>0</v>
      </c>
      <c r="K21" s="5">
        <f t="shared" si="6"/>
        <v>0</v>
      </c>
      <c r="L21" s="5">
        <f t="shared" si="7"/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5">
        <f t="shared" si="8"/>
        <v>0</v>
      </c>
      <c r="V21" s="5">
        <f t="shared" si="9"/>
        <v>0</v>
      </c>
      <c r="W21" s="5">
        <v>0</v>
      </c>
      <c r="X21" s="4">
        <v>0</v>
      </c>
      <c r="Y21" s="4">
        <v>0</v>
      </c>
      <c r="Z21" s="4">
        <v>0</v>
      </c>
      <c r="AA21" s="5">
        <f t="shared" si="10"/>
        <v>498989.39999999997</v>
      </c>
      <c r="AB21" s="5">
        <f t="shared" si="11"/>
        <v>493306.1</v>
      </c>
      <c r="AC21" s="5">
        <f t="shared" si="12"/>
        <v>0</v>
      </c>
      <c r="AD21" s="5">
        <f t="shared" si="13"/>
        <v>0</v>
      </c>
      <c r="AE21" s="4">
        <v>0</v>
      </c>
      <c r="AF21" s="4">
        <v>0</v>
      </c>
      <c r="AG21" s="4">
        <v>0</v>
      </c>
      <c r="AH21" s="4">
        <v>0</v>
      </c>
      <c r="AI21" s="5">
        <f t="shared" si="14"/>
        <v>19540.7</v>
      </c>
      <c r="AJ21" s="5">
        <f t="shared" si="15"/>
        <v>19540.800000000003</v>
      </c>
      <c r="AK21" s="4">
        <v>0</v>
      </c>
      <c r="AL21" s="4">
        <v>0</v>
      </c>
      <c r="AM21" s="4">
        <v>8989.6</v>
      </c>
      <c r="AN21" s="4">
        <v>8989.7000000000007</v>
      </c>
      <c r="AO21" s="4">
        <v>5747.5</v>
      </c>
      <c r="AP21" s="4">
        <v>5747.5</v>
      </c>
      <c r="AQ21" s="4">
        <v>4803.6000000000004</v>
      </c>
      <c r="AR21" s="4">
        <v>4803.6000000000004</v>
      </c>
      <c r="AS21" s="5">
        <f t="shared" si="16"/>
        <v>479448.69999999995</v>
      </c>
      <c r="AT21" s="5">
        <f t="shared" si="17"/>
        <v>473765.3</v>
      </c>
      <c r="AU21" s="4">
        <v>40921.699999999997</v>
      </c>
      <c r="AV21" s="4">
        <v>35425.9</v>
      </c>
      <c r="AW21" s="4">
        <v>67234.7</v>
      </c>
      <c r="AX21" s="4">
        <v>67234.3</v>
      </c>
      <c r="AY21" s="4">
        <v>371292.3</v>
      </c>
      <c r="AZ21" s="4">
        <v>371105.1</v>
      </c>
      <c r="BA21" s="5">
        <f t="shared" si="18"/>
        <v>0</v>
      </c>
      <c r="BB21" s="5">
        <f t="shared" si="19"/>
        <v>0</v>
      </c>
      <c r="BC21" s="5">
        <f t="shared" si="20"/>
        <v>0</v>
      </c>
      <c r="BD21" s="5">
        <f t="shared" si="21"/>
        <v>0</v>
      </c>
      <c r="BE21" s="4">
        <v>0</v>
      </c>
      <c r="BF21" s="4">
        <v>0</v>
      </c>
      <c r="BG21" s="5">
        <f t="shared" si="22"/>
        <v>0</v>
      </c>
      <c r="BH21" s="5">
        <f t="shared" si="23"/>
        <v>0</v>
      </c>
      <c r="BI21" s="4">
        <v>0</v>
      </c>
      <c r="BJ21" s="4">
        <v>0</v>
      </c>
      <c r="BK21" s="4">
        <v>0</v>
      </c>
      <c r="BL21" s="4">
        <v>0</v>
      </c>
      <c r="BM21" s="5">
        <f t="shared" si="24"/>
        <v>4436.8</v>
      </c>
      <c r="BN21" s="5">
        <f t="shared" si="25"/>
        <v>4436.8</v>
      </c>
      <c r="BO21" s="4">
        <v>3236.8</v>
      </c>
      <c r="BP21" s="4">
        <v>3236.8</v>
      </c>
      <c r="BQ21" s="4">
        <v>1200</v>
      </c>
      <c r="BR21" s="4">
        <v>1200</v>
      </c>
      <c r="BS21" s="5">
        <f t="shared" si="26"/>
        <v>461887.80000000005</v>
      </c>
      <c r="BT21" s="5">
        <f t="shared" si="27"/>
        <v>461887.80000000005</v>
      </c>
      <c r="BU21" s="5">
        <f t="shared" si="28"/>
        <v>461887.80000000005</v>
      </c>
      <c r="BV21" s="5">
        <f t="shared" si="29"/>
        <v>461887.80000000005</v>
      </c>
      <c r="BW21" s="4">
        <v>18314.599999999999</v>
      </c>
      <c r="BX21" s="4">
        <v>18314.599999999999</v>
      </c>
      <c r="BY21" s="4">
        <v>7849.1</v>
      </c>
      <c r="BZ21" s="4">
        <v>7849.1</v>
      </c>
      <c r="CA21" s="4">
        <v>160262.20000000001</v>
      </c>
      <c r="CB21" s="4">
        <v>160262.20000000001</v>
      </c>
      <c r="CC21" s="4">
        <v>68683.8</v>
      </c>
      <c r="CD21" s="4">
        <v>68683.8</v>
      </c>
      <c r="CE21" s="4">
        <v>0</v>
      </c>
      <c r="CF21" s="4">
        <v>0</v>
      </c>
      <c r="CG21" s="4">
        <v>0</v>
      </c>
      <c r="CH21" s="4">
        <v>0</v>
      </c>
      <c r="CI21" s="4">
        <v>0</v>
      </c>
      <c r="CJ21" s="4">
        <v>0</v>
      </c>
      <c r="CK21" s="4">
        <v>206778.1</v>
      </c>
      <c r="CL21" s="4">
        <v>206778.1</v>
      </c>
      <c r="CM21" s="4">
        <v>0</v>
      </c>
      <c r="CN21" s="4">
        <v>0</v>
      </c>
      <c r="CO21" s="5">
        <f t="shared" si="30"/>
        <v>0</v>
      </c>
      <c r="CP21" s="5">
        <f t="shared" si="31"/>
        <v>0</v>
      </c>
      <c r="CQ21" s="4">
        <v>0</v>
      </c>
      <c r="CR21" s="4">
        <v>0</v>
      </c>
      <c r="CS21" s="4">
        <v>0</v>
      </c>
      <c r="CT21" s="4">
        <v>0</v>
      </c>
      <c r="CU21" s="5">
        <f t="shared" si="32"/>
        <v>0</v>
      </c>
      <c r="CV21" s="5">
        <f t="shared" si="33"/>
        <v>0</v>
      </c>
      <c r="CW21" s="4">
        <v>0</v>
      </c>
      <c r="CX21" s="4">
        <v>0</v>
      </c>
      <c r="CY21" s="4">
        <v>0</v>
      </c>
      <c r="CZ21" s="4">
        <v>0</v>
      </c>
      <c r="DA21" s="11">
        <f t="shared" si="0"/>
        <v>965314</v>
      </c>
      <c r="DB21" s="11">
        <f t="shared" si="1"/>
        <v>959630.7</v>
      </c>
      <c r="DC21" s="29"/>
      <c r="DD21" s="30"/>
      <c r="DE21" s="19">
        <v>0</v>
      </c>
      <c r="DF21" s="28"/>
      <c r="DG21" s="28"/>
      <c r="DH21" s="28"/>
    </row>
    <row r="22" spans="1:112" ht="12.75" customHeight="1" x14ac:dyDescent="0.25">
      <c r="A22" s="3">
        <v>11</v>
      </c>
      <c r="B22" s="2" t="s">
        <v>11</v>
      </c>
      <c r="C22" s="18">
        <f t="shared" si="2"/>
        <v>0</v>
      </c>
      <c r="D22" s="18">
        <f t="shared" si="3"/>
        <v>0</v>
      </c>
      <c r="E22" s="4">
        <v>0</v>
      </c>
      <c r="F22" s="4">
        <v>0</v>
      </c>
      <c r="G22" s="4">
        <v>0</v>
      </c>
      <c r="H22" s="4">
        <v>0</v>
      </c>
      <c r="I22" s="5">
        <f t="shared" si="4"/>
        <v>0</v>
      </c>
      <c r="J22" s="5">
        <f t="shared" si="5"/>
        <v>0</v>
      </c>
      <c r="K22" s="5">
        <f t="shared" si="6"/>
        <v>0</v>
      </c>
      <c r="L22" s="5">
        <f t="shared" si="7"/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0</v>
      </c>
      <c r="S22" s="4">
        <v>0</v>
      </c>
      <c r="T22" s="4">
        <v>0</v>
      </c>
      <c r="U22" s="5">
        <f t="shared" si="8"/>
        <v>0</v>
      </c>
      <c r="V22" s="5">
        <f t="shared" si="9"/>
        <v>0</v>
      </c>
      <c r="W22" s="5">
        <v>0</v>
      </c>
      <c r="X22" s="4">
        <v>0</v>
      </c>
      <c r="Y22" s="4">
        <v>0</v>
      </c>
      <c r="Z22" s="4">
        <v>0</v>
      </c>
      <c r="AA22" s="5">
        <f t="shared" si="10"/>
        <v>263385.8</v>
      </c>
      <c r="AB22" s="5">
        <f t="shared" si="11"/>
        <v>181080.59999999998</v>
      </c>
      <c r="AC22" s="5">
        <f t="shared" si="12"/>
        <v>0</v>
      </c>
      <c r="AD22" s="5">
        <f t="shared" si="13"/>
        <v>0</v>
      </c>
      <c r="AE22" s="4">
        <v>0</v>
      </c>
      <c r="AF22" s="4">
        <v>0</v>
      </c>
      <c r="AG22" s="4">
        <v>0</v>
      </c>
      <c r="AH22" s="4">
        <v>0</v>
      </c>
      <c r="AI22" s="5">
        <f t="shared" si="14"/>
        <v>633.70000000000005</v>
      </c>
      <c r="AJ22" s="5">
        <f t="shared" si="15"/>
        <v>629.29999999999995</v>
      </c>
      <c r="AK22" s="4">
        <v>0</v>
      </c>
      <c r="AL22" s="4">
        <v>0</v>
      </c>
      <c r="AM22" s="4">
        <v>0</v>
      </c>
      <c r="AN22" s="4">
        <v>0</v>
      </c>
      <c r="AO22" s="4">
        <v>0</v>
      </c>
      <c r="AP22" s="4">
        <v>0</v>
      </c>
      <c r="AQ22" s="4">
        <v>633.70000000000005</v>
      </c>
      <c r="AR22" s="4">
        <v>629.29999999999995</v>
      </c>
      <c r="AS22" s="5">
        <f t="shared" si="16"/>
        <v>262752.09999999998</v>
      </c>
      <c r="AT22" s="5">
        <f t="shared" si="17"/>
        <v>180451.3</v>
      </c>
      <c r="AU22" s="4">
        <v>0</v>
      </c>
      <c r="AV22" s="4">
        <v>0</v>
      </c>
      <c r="AW22" s="4">
        <v>0</v>
      </c>
      <c r="AX22" s="4">
        <v>0</v>
      </c>
      <c r="AY22" s="4">
        <v>262752.09999999998</v>
      </c>
      <c r="AZ22" s="4">
        <v>180451.3</v>
      </c>
      <c r="BA22" s="5">
        <f t="shared" si="18"/>
        <v>65184.2</v>
      </c>
      <c r="BB22" s="5">
        <f t="shared" si="19"/>
        <v>65184.100000000006</v>
      </c>
      <c r="BC22" s="5">
        <f t="shared" si="20"/>
        <v>0</v>
      </c>
      <c r="BD22" s="5">
        <f t="shared" si="21"/>
        <v>0</v>
      </c>
      <c r="BE22" s="4">
        <v>0</v>
      </c>
      <c r="BF22" s="4">
        <v>0</v>
      </c>
      <c r="BG22" s="5">
        <f t="shared" si="22"/>
        <v>65184.2</v>
      </c>
      <c r="BH22" s="5">
        <f t="shared" si="23"/>
        <v>65184.100000000006</v>
      </c>
      <c r="BI22" s="4">
        <v>39762.400000000001</v>
      </c>
      <c r="BJ22" s="4">
        <v>39762.300000000003</v>
      </c>
      <c r="BK22" s="4">
        <v>25421.8</v>
      </c>
      <c r="BL22" s="4">
        <v>25421.8</v>
      </c>
      <c r="BM22" s="5">
        <f t="shared" si="24"/>
        <v>4857.5</v>
      </c>
      <c r="BN22" s="5">
        <f t="shared" si="25"/>
        <v>4857.5</v>
      </c>
      <c r="BO22" s="4">
        <v>4047.5</v>
      </c>
      <c r="BP22" s="4">
        <v>4047.5</v>
      </c>
      <c r="BQ22" s="4">
        <v>810</v>
      </c>
      <c r="BR22" s="4">
        <v>810</v>
      </c>
      <c r="BS22" s="5">
        <f t="shared" si="26"/>
        <v>1276.5999999999999</v>
      </c>
      <c r="BT22" s="5">
        <f t="shared" si="27"/>
        <v>1276.5999999999999</v>
      </c>
      <c r="BU22" s="5">
        <f t="shared" si="28"/>
        <v>50</v>
      </c>
      <c r="BV22" s="5">
        <f t="shared" si="29"/>
        <v>50</v>
      </c>
      <c r="BW22" s="4">
        <v>0</v>
      </c>
      <c r="BX22" s="4">
        <v>0</v>
      </c>
      <c r="BY22" s="4">
        <v>0</v>
      </c>
      <c r="BZ22" s="4">
        <v>0</v>
      </c>
      <c r="CA22" s="4">
        <v>0</v>
      </c>
      <c r="CB22" s="4">
        <v>0</v>
      </c>
      <c r="CC22" s="4">
        <v>0</v>
      </c>
      <c r="CD22" s="4">
        <v>0</v>
      </c>
      <c r="CE22" s="4">
        <v>0</v>
      </c>
      <c r="CF22" s="4">
        <v>0</v>
      </c>
      <c r="CG22" s="4">
        <v>0</v>
      </c>
      <c r="CH22" s="4">
        <v>0</v>
      </c>
      <c r="CI22" s="4">
        <v>0</v>
      </c>
      <c r="CJ22" s="4">
        <v>0</v>
      </c>
      <c r="CK22" s="4">
        <v>0</v>
      </c>
      <c r="CL22" s="4">
        <v>0</v>
      </c>
      <c r="CM22" s="4">
        <v>50</v>
      </c>
      <c r="CN22" s="4">
        <v>50</v>
      </c>
      <c r="CO22" s="5">
        <f t="shared" si="30"/>
        <v>1226.5999999999999</v>
      </c>
      <c r="CP22" s="5">
        <f t="shared" si="31"/>
        <v>1226.5999999999999</v>
      </c>
      <c r="CQ22" s="4">
        <v>858.6</v>
      </c>
      <c r="CR22" s="4">
        <v>858.6</v>
      </c>
      <c r="CS22" s="4">
        <v>368</v>
      </c>
      <c r="CT22" s="4">
        <v>368</v>
      </c>
      <c r="CU22" s="5">
        <f t="shared" si="32"/>
        <v>0</v>
      </c>
      <c r="CV22" s="5">
        <f t="shared" si="33"/>
        <v>0</v>
      </c>
      <c r="CW22" s="4">
        <v>0</v>
      </c>
      <c r="CX22" s="4">
        <v>0</v>
      </c>
      <c r="CY22" s="4">
        <v>0</v>
      </c>
      <c r="CZ22" s="4">
        <v>0</v>
      </c>
      <c r="DA22" s="11">
        <f t="shared" si="0"/>
        <v>334704.09999999998</v>
      </c>
      <c r="DB22" s="11">
        <f t="shared" si="1"/>
        <v>252398.8</v>
      </c>
      <c r="DC22" s="29"/>
      <c r="DD22" s="30"/>
      <c r="DE22" s="19">
        <v>0</v>
      </c>
      <c r="DF22" s="28"/>
      <c r="DG22" s="28"/>
      <c r="DH22" s="28"/>
    </row>
    <row r="23" spans="1:112" ht="12.75" customHeight="1" x14ac:dyDescent="0.25">
      <c r="A23" s="3">
        <v>12</v>
      </c>
      <c r="B23" s="2" t="s">
        <v>12</v>
      </c>
      <c r="C23" s="18">
        <f t="shared" si="2"/>
        <v>0</v>
      </c>
      <c r="D23" s="18">
        <f t="shared" si="3"/>
        <v>0</v>
      </c>
      <c r="E23" s="4">
        <v>0</v>
      </c>
      <c r="F23" s="4">
        <v>0</v>
      </c>
      <c r="G23" s="4">
        <v>0</v>
      </c>
      <c r="H23" s="4">
        <v>0</v>
      </c>
      <c r="I23" s="5">
        <f t="shared" si="4"/>
        <v>0</v>
      </c>
      <c r="J23" s="5">
        <f t="shared" si="5"/>
        <v>0</v>
      </c>
      <c r="K23" s="5">
        <f t="shared" si="6"/>
        <v>0</v>
      </c>
      <c r="L23" s="5">
        <f t="shared" si="7"/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5">
        <f t="shared" si="8"/>
        <v>0</v>
      </c>
      <c r="V23" s="5">
        <f t="shared" si="9"/>
        <v>0</v>
      </c>
      <c r="W23" s="5">
        <v>0</v>
      </c>
      <c r="X23" s="4">
        <v>0</v>
      </c>
      <c r="Y23" s="4">
        <v>0</v>
      </c>
      <c r="Z23" s="4">
        <v>0</v>
      </c>
      <c r="AA23" s="5">
        <f t="shared" si="10"/>
        <v>2258.6999999999998</v>
      </c>
      <c r="AB23" s="5">
        <f t="shared" si="11"/>
        <v>2258.6999999999998</v>
      </c>
      <c r="AC23" s="5">
        <f t="shared" si="12"/>
        <v>0</v>
      </c>
      <c r="AD23" s="5">
        <f t="shared" si="13"/>
        <v>0</v>
      </c>
      <c r="AE23" s="4">
        <v>0</v>
      </c>
      <c r="AF23" s="4">
        <v>0</v>
      </c>
      <c r="AG23" s="4">
        <v>0</v>
      </c>
      <c r="AH23" s="4">
        <v>0</v>
      </c>
      <c r="AI23" s="5">
        <f t="shared" si="14"/>
        <v>2258.6999999999998</v>
      </c>
      <c r="AJ23" s="5">
        <f t="shared" si="15"/>
        <v>2258.6999999999998</v>
      </c>
      <c r="AK23" s="4">
        <v>0</v>
      </c>
      <c r="AL23" s="4">
        <v>0</v>
      </c>
      <c r="AM23" s="4">
        <v>0</v>
      </c>
      <c r="AN23" s="4">
        <v>0</v>
      </c>
      <c r="AO23" s="4">
        <v>0</v>
      </c>
      <c r="AP23" s="4">
        <v>0</v>
      </c>
      <c r="AQ23" s="4">
        <v>2258.6999999999998</v>
      </c>
      <c r="AR23" s="4">
        <v>2258.6999999999998</v>
      </c>
      <c r="AS23" s="5">
        <f t="shared" si="16"/>
        <v>0</v>
      </c>
      <c r="AT23" s="5">
        <f t="shared" si="17"/>
        <v>0</v>
      </c>
      <c r="AU23" s="4">
        <v>0</v>
      </c>
      <c r="AV23" s="4">
        <v>0</v>
      </c>
      <c r="AW23" s="4">
        <v>0</v>
      </c>
      <c r="AX23" s="4">
        <v>0</v>
      </c>
      <c r="AY23" s="4">
        <v>0</v>
      </c>
      <c r="AZ23" s="4">
        <v>0</v>
      </c>
      <c r="BA23" s="5">
        <f t="shared" si="18"/>
        <v>0</v>
      </c>
      <c r="BB23" s="5">
        <f t="shared" si="19"/>
        <v>0</v>
      </c>
      <c r="BC23" s="5">
        <f t="shared" si="20"/>
        <v>0</v>
      </c>
      <c r="BD23" s="5">
        <f t="shared" si="21"/>
        <v>0</v>
      </c>
      <c r="BE23" s="4">
        <v>0</v>
      </c>
      <c r="BF23" s="4">
        <v>0</v>
      </c>
      <c r="BG23" s="5">
        <f t="shared" si="22"/>
        <v>0</v>
      </c>
      <c r="BH23" s="5">
        <f t="shared" si="23"/>
        <v>0</v>
      </c>
      <c r="BI23" s="4">
        <v>0</v>
      </c>
      <c r="BJ23" s="4">
        <v>0</v>
      </c>
      <c r="BK23" s="4">
        <v>0</v>
      </c>
      <c r="BL23" s="4">
        <v>0</v>
      </c>
      <c r="BM23" s="5">
        <f t="shared" si="24"/>
        <v>1733.8</v>
      </c>
      <c r="BN23" s="5">
        <f t="shared" si="25"/>
        <v>1733.8</v>
      </c>
      <c r="BO23" s="4">
        <v>1610.3</v>
      </c>
      <c r="BP23" s="4">
        <v>1610.3</v>
      </c>
      <c r="BQ23" s="4">
        <v>123.5</v>
      </c>
      <c r="BR23" s="4">
        <v>123.5</v>
      </c>
      <c r="BS23" s="5">
        <f t="shared" si="26"/>
        <v>50</v>
      </c>
      <c r="BT23" s="5">
        <f t="shared" si="27"/>
        <v>50</v>
      </c>
      <c r="BU23" s="5">
        <f t="shared" si="28"/>
        <v>50</v>
      </c>
      <c r="BV23" s="5">
        <f t="shared" si="29"/>
        <v>50</v>
      </c>
      <c r="BW23" s="4">
        <v>0</v>
      </c>
      <c r="BX23" s="4">
        <v>0</v>
      </c>
      <c r="BY23" s="4">
        <v>0</v>
      </c>
      <c r="BZ23" s="4">
        <v>0</v>
      </c>
      <c r="CA23" s="4">
        <v>0</v>
      </c>
      <c r="CB23" s="4">
        <v>0</v>
      </c>
      <c r="CC23" s="4">
        <v>0</v>
      </c>
      <c r="CD23" s="4">
        <v>0</v>
      </c>
      <c r="CE23" s="4">
        <v>0</v>
      </c>
      <c r="CF23" s="4">
        <v>0</v>
      </c>
      <c r="CG23" s="4">
        <v>0</v>
      </c>
      <c r="CH23" s="4">
        <v>0</v>
      </c>
      <c r="CI23" s="4">
        <v>0</v>
      </c>
      <c r="CJ23" s="4">
        <v>0</v>
      </c>
      <c r="CK23" s="4">
        <v>0</v>
      </c>
      <c r="CL23" s="4">
        <v>0</v>
      </c>
      <c r="CM23" s="4">
        <v>50</v>
      </c>
      <c r="CN23" s="4">
        <v>50</v>
      </c>
      <c r="CO23" s="5">
        <f t="shared" si="30"/>
        <v>0</v>
      </c>
      <c r="CP23" s="5">
        <f t="shared" si="31"/>
        <v>0</v>
      </c>
      <c r="CQ23" s="4">
        <v>0</v>
      </c>
      <c r="CR23" s="4">
        <v>0</v>
      </c>
      <c r="CS23" s="4">
        <v>0</v>
      </c>
      <c r="CT23" s="4">
        <v>0</v>
      </c>
      <c r="CU23" s="5">
        <f t="shared" si="32"/>
        <v>0</v>
      </c>
      <c r="CV23" s="5">
        <f t="shared" si="33"/>
        <v>0</v>
      </c>
      <c r="CW23" s="4">
        <v>0</v>
      </c>
      <c r="CX23" s="4">
        <v>0</v>
      </c>
      <c r="CY23" s="4">
        <v>0</v>
      </c>
      <c r="CZ23" s="4">
        <v>0</v>
      </c>
      <c r="DA23" s="11">
        <f t="shared" si="0"/>
        <v>4042.5</v>
      </c>
      <c r="DB23" s="11">
        <f t="shared" si="1"/>
        <v>4042.5</v>
      </c>
      <c r="DC23" s="29"/>
      <c r="DD23" s="30"/>
      <c r="DE23" s="19">
        <v>0</v>
      </c>
      <c r="DF23" s="28"/>
      <c r="DG23" s="28"/>
      <c r="DH23" s="28"/>
    </row>
    <row r="24" spans="1:112" ht="12.75" customHeight="1" x14ac:dyDescent="0.25">
      <c r="A24" s="3">
        <v>13</v>
      </c>
      <c r="B24" s="2" t="s">
        <v>13</v>
      </c>
      <c r="C24" s="18">
        <f t="shared" si="2"/>
        <v>0</v>
      </c>
      <c r="D24" s="18">
        <f t="shared" si="3"/>
        <v>0</v>
      </c>
      <c r="E24" s="4">
        <v>0</v>
      </c>
      <c r="F24" s="4">
        <v>0</v>
      </c>
      <c r="G24" s="4">
        <v>0</v>
      </c>
      <c r="H24" s="4">
        <v>0</v>
      </c>
      <c r="I24" s="5">
        <f t="shared" si="4"/>
        <v>0</v>
      </c>
      <c r="J24" s="5">
        <f t="shared" si="5"/>
        <v>0</v>
      </c>
      <c r="K24" s="5">
        <f t="shared" si="6"/>
        <v>0</v>
      </c>
      <c r="L24" s="5">
        <f t="shared" si="7"/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5">
        <f t="shared" si="8"/>
        <v>0</v>
      </c>
      <c r="V24" s="5">
        <f t="shared" si="9"/>
        <v>0</v>
      </c>
      <c r="W24" s="5">
        <v>0</v>
      </c>
      <c r="X24" s="4">
        <v>0</v>
      </c>
      <c r="Y24" s="4">
        <v>0</v>
      </c>
      <c r="Z24" s="4">
        <v>0</v>
      </c>
      <c r="AA24" s="5">
        <f t="shared" si="10"/>
        <v>213556.19999999998</v>
      </c>
      <c r="AB24" s="5">
        <f t="shared" si="11"/>
        <v>213554.4</v>
      </c>
      <c r="AC24" s="5">
        <f t="shared" si="12"/>
        <v>0</v>
      </c>
      <c r="AD24" s="5">
        <f t="shared" si="13"/>
        <v>0</v>
      </c>
      <c r="AE24" s="4">
        <v>0</v>
      </c>
      <c r="AF24" s="4">
        <v>0</v>
      </c>
      <c r="AG24" s="4">
        <v>0</v>
      </c>
      <c r="AH24" s="4">
        <v>0</v>
      </c>
      <c r="AI24" s="5">
        <f t="shared" si="14"/>
        <v>46277.299999999996</v>
      </c>
      <c r="AJ24" s="5">
        <f t="shared" si="15"/>
        <v>46276.299999999996</v>
      </c>
      <c r="AK24" s="4">
        <v>0</v>
      </c>
      <c r="AL24" s="4">
        <v>0</v>
      </c>
      <c r="AM24" s="4">
        <v>26784.6</v>
      </c>
      <c r="AN24" s="4">
        <v>26784.6</v>
      </c>
      <c r="AO24" s="4">
        <v>17124.599999999999</v>
      </c>
      <c r="AP24" s="4">
        <v>17124.599999999999</v>
      </c>
      <c r="AQ24" s="4">
        <v>2368.1</v>
      </c>
      <c r="AR24" s="4">
        <v>2367.1</v>
      </c>
      <c r="AS24" s="5">
        <f t="shared" si="16"/>
        <v>167278.9</v>
      </c>
      <c r="AT24" s="5">
        <f t="shared" si="17"/>
        <v>167278.1</v>
      </c>
      <c r="AU24" s="4">
        <v>0</v>
      </c>
      <c r="AV24" s="4">
        <v>0</v>
      </c>
      <c r="AW24" s="4">
        <v>0</v>
      </c>
      <c r="AX24" s="4">
        <v>0</v>
      </c>
      <c r="AY24" s="4">
        <v>167278.9</v>
      </c>
      <c r="AZ24" s="4">
        <v>167278.1</v>
      </c>
      <c r="BA24" s="5">
        <f t="shared" si="18"/>
        <v>0</v>
      </c>
      <c r="BB24" s="5">
        <f t="shared" si="19"/>
        <v>0</v>
      </c>
      <c r="BC24" s="5">
        <f t="shared" si="20"/>
        <v>0</v>
      </c>
      <c r="BD24" s="5">
        <f t="shared" si="21"/>
        <v>0</v>
      </c>
      <c r="BE24" s="4">
        <v>0</v>
      </c>
      <c r="BF24" s="4">
        <v>0</v>
      </c>
      <c r="BG24" s="5">
        <f t="shared" si="22"/>
        <v>0</v>
      </c>
      <c r="BH24" s="5">
        <f t="shared" si="23"/>
        <v>0</v>
      </c>
      <c r="BI24" s="4">
        <v>0</v>
      </c>
      <c r="BJ24" s="4">
        <v>0</v>
      </c>
      <c r="BK24" s="4">
        <v>0</v>
      </c>
      <c r="BL24" s="4">
        <v>0</v>
      </c>
      <c r="BM24" s="5">
        <f t="shared" si="24"/>
        <v>4593.7</v>
      </c>
      <c r="BN24" s="5">
        <f t="shared" si="25"/>
        <v>4593.7</v>
      </c>
      <c r="BO24" s="4">
        <v>4593.7</v>
      </c>
      <c r="BP24" s="4">
        <v>4593.7</v>
      </c>
      <c r="BQ24" s="4">
        <v>0</v>
      </c>
      <c r="BR24" s="4">
        <v>0</v>
      </c>
      <c r="BS24" s="5">
        <f t="shared" si="26"/>
        <v>706</v>
      </c>
      <c r="BT24" s="5">
        <f t="shared" si="27"/>
        <v>705.9</v>
      </c>
      <c r="BU24" s="5">
        <f t="shared" si="28"/>
        <v>95.5</v>
      </c>
      <c r="BV24" s="5">
        <f t="shared" si="29"/>
        <v>95.4</v>
      </c>
      <c r="BW24" s="4">
        <v>0</v>
      </c>
      <c r="BX24" s="4">
        <v>0</v>
      </c>
      <c r="BY24" s="4">
        <v>0</v>
      </c>
      <c r="BZ24" s="4">
        <v>0</v>
      </c>
      <c r="CA24" s="4">
        <v>0</v>
      </c>
      <c r="CB24" s="4">
        <v>0</v>
      </c>
      <c r="CC24" s="4">
        <v>0</v>
      </c>
      <c r="CD24" s="4">
        <v>0</v>
      </c>
      <c r="CE24" s="4">
        <v>0</v>
      </c>
      <c r="CF24" s="4">
        <v>0</v>
      </c>
      <c r="CG24" s="4">
        <v>0</v>
      </c>
      <c r="CH24" s="4">
        <v>0</v>
      </c>
      <c r="CI24" s="4">
        <v>0</v>
      </c>
      <c r="CJ24" s="4">
        <v>0</v>
      </c>
      <c r="CK24" s="4">
        <v>0</v>
      </c>
      <c r="CL24" s="4">
        <v>0</v>
      </c>
      <c r="CM24" s="4">
        <v>95.5</v>
      </c>
      <c r="CN24" s="4">
        <v>95.4</v>
      </c>
      <c r="CO24" s="5">
        <f t="shared" si="30"/>
        <v>610.5</v>
      </c>
      <c r="CP24" s="5">
        <f t="shared" si="31"/>
        <v>610.5</v>
      </c>
      <c r="CQ24" s="4">
        <v>427.3</v>
      </c>
      <c r="CR24" s="4">
        <v>427.3</v>
      </c>
      <c r="CS24" s="4">
        <v>183.2</v>
      </c>
      <c r="CT24" s="4">
        <v>183.2</v>
      </c>
      <c r="CU24" s="5">
        <f t="shared" si="32"/>
        <v>0</v>
      </c>
      <c r="CV24" s="5">
        <f t="shared" si="33"/>
        <v>0</v>
      </c>
      <c r="CW24" s="4">
        <v>0</v>
      </c>
      <c r="CX24" s="4">
        <v>0</v>
      </c>
      <c r="CY24" s="4">
        <v>0</v>
      </c>
      <c r="CZ24" s="4">
        <v>0</v>
      </c>
      <c r="DA24" s="11">
        <f t="shared" si="0"/>
        <v>218855.9</v>
      </c>
      <c r="DB24" s="11">
        <f t="shared" si="1"/>
        <v>218854</v>
      </c>
      <c r="DC24" s="29"/>
      <c r="DD24" s="30"/>
      <c r="DE24" s="19">
        <v>0</v>
      </c>
      <c r="DF24" s="28"/>
      <c r="DG24" s="28"/>
      <c r="DH24" s="28"/>
    </row>
    <row r="25" spans="1:112" ht="12.75" customHeight="1" x14ac:dyDescent="0.25">
      <c r="A25" s="3">
        <v>14</v>
      </c>
      <c r="B25" s="2" t="s">
        <v>14</v>
      </c>
      <c r="C25" s="18">
        <f t="shared" si="2"/>
        <v>0</v>
      </c>
      <c r="D25" s="18">
        <f t="shared" si="3"/>
        <v>0</v>
      </c>
      <c r="E25" s="4">
        <v>0</v>
      </c>
      <c r="F25" s="4">
        <v>0</v>
      </c>
      <c r="G25" s="4">
        <v>0</v>
      </c>
      <c r="H25" s="4">
        <v>0</v>
      </c>
      <c r="I25" s="5">
        <f t="shared" si="4"/>
        <v>3769</v>
      </c>
      <c r="J25" s="5">
        <f t="shared" si="5"/>
        <v>3769</v>
      </c>
      <c r="K25" s="5">
        <f t="shared" si="6"/>
        <v>0</v>
      </c>
      <c r="L25" s="5">
        <f t="shared" si="7"/>
        <v>0</v>
      </c>
      <c r="M25" s="4">
        <v>0</v>
      </c>
      <c r="N25" s="4">
        <v>0</v>
      </c>
      <c r="O25" s="4">
        <v>0</v>
      </c>
      <c r="P25" s="4">
        <v>0</v>
      </c>
      <c r="Q25" s="4">
        <v>0</v>
      </c>
      <c r="R25" s="4">
        <v>0</v>
      </c>
      <c r="S25" s="4">
        <v>0</v>
      </c>
      <c r="T25" s="4">
        <v>0</v>
      </c>
      <c r="U25" s="5">
        <f t="shared" si="8"/>
        <v>3769</v>
      </c>
      <c r="V25" s="5">
        <f t="shared" si="9"/>
        <v>3769</v>
      </c>
      <c r="W25" s="5">
        <v>2638.3</v>
      </c>
      <c r="X25" s="4">
        <v>2638.3</v>
      </c>
      <c r="Y25" s="4">
        <v>1130.7</v>
      </c>
      <c r="Z25" s="4">
        <v>1130.7</v>
      </c>
      <c r="AA25" s="5">
        <f t="shared" si="10"/>
        <v>216297.1</v>
      </c>
      <c r="AB25" s="5">
        <f t="shared" si="11"/>
        <v>17934.599999999999</v>
      </c>
      <c r="AC25" s="5">
        <f t="shared" si="12"/>
        <v>0</v>
      </c>
      <c r="AD25" s="5">
        <f t="shared" si="13"/>
        <v>0</v>
      </c>
      <c r="AE25" s="4">
        <v>0</v>
      </c>
      <c r="AF25" s="4">
        <v>0</v>
      </c>
      <c r="AG25" s="4">
        <v>0</v>
      </c>
      <c r="AH25" s="4">
        <v>0</v>
      </c>
      <c r="AI25" s="5">
        <f t="shared" si="14"/>
        <v>73821.5</v>
      </c>
      <c r="AJ25" s="5">
        <f t="shared" si="15"/>
        <v>17934.599999999999</v>
      </c>
      <c r="AK25" s="4">
        <v>60000</v>
      </c>
      <c r="AL25" s="4">
        <v>4113.1000000000004</v>
      </c>
      <c r="AM25" s="4">
        <v>6953.5</v>
      </c>
      <c r="AN25" s="4">
        <v>6953.5</v>
      </c>
      <c r="AO25" s="4">
        <v>4445.7</v>
      </c>
      <c r="AP25" s="4">
        <v>4445.7</v>
      </c>
      <c r="AQ25" s="4">
        <v>2422.3000000000002</v>
      </c>
      <c r="AR25" s="4">
        <v>2422.3000000000002</v>
      </c>
      <c r="AS25" s="5">
        <f t="shared" si="16"/>
        <v>142475.6</v>
      </c>
      <c r="AT25" s="5">
        <f t="shared" si="17"/>
        <v>0</v>
      </c>
      <c r="AU25" s="4">
        <v>55565.5</v>
      </c>
      <c r="AV25" s="4">
        <v>0</v>
      </c>
      <c r="AW25" s="4">
        <v>86910.1</v>
      </c>
      <c r="AX25" s="4">
        <v>0</v>
      </c>
      <c r="AY25" s="4">
        <v>0</v>
      </c>
      <c r="AZ25" s="4">
        <v>0</v>
      </c>
      <c r="BA25" s="5">
        <f t="shared" si="18"/>
        <v>0</v>
      </c>
      <c r="BB25" s="5">
        <f t="shared" si="19"/>
        <v>0</v>
      </c>
      <c r="BC25" s="5">
        <f t="shared" si="20"/>
        <v>0</v>
      </c>
      <c r="BD25" s="5">
        <f t="shared" si="21"/>
        <v>0</v>
      </c>
      <c r="BE25" s="4">
        <v>0</v>
      </c>
      <c r="BF25" s="4">
        <v>0</v>
      </c>
      <c r="BG25" s="5">
        <f t="shared" si="22"/>
        <v>0</v>
      </c>
      <c r="BH25" s="5">
        <f t="shared" si="23"/>
        <v>0</v>
      </c>
      <c r="BI25" s="4">
        <v>0</v>
      </c>
      <c r="BJ25" s="4">
        <v>0</v>
      </c>
      <c r="BK25" s="4">
        <v>0</v>
      </c>
      <c r="BL25" s="4">
        <v>0</v>
      </c>
      <c r="BM25" s="5">
        <f t="shared" si="24"/>
        <v>4951.1000000000004</v>
      </c>
      <c r="BN25" s="5">
        <f t="shared" si="25"/>
        <v>4951.1000000000004</v>
      </c>
      <c r="BO25" s="4">
        <v>4422.1000000000004</v>
      </c>
      <c r="BP25" s="4">
        <v>4422.1000000000004</v>
      </c>
      <c r="BQ25" s="4">
        <v>529</v>
      </c>
      <c r="BR25" s="4">
        <v>529</v>
      </c>
      <c r="BS25" s="5">
        <f t="shared" si="26"/>
        <v>50</v>
      </c>
      <c r="BT25" s="5">
        <f t="shared" si="27"/>
        <v>50</v>
      </c>
      <c r="BU25" s="5">
        <f t="shared" si="28"/>
        <v>50</v>
      </c>
      <c r="BV25" s="5">
        <f t="shared" si="29"/>
        <v>50</v>
      </c>
      <c r="BW25" s="4">
        <v>0</v>
      </c>
      <c r="BX25" s="4">
        <v>0</v>
      </c>
      <c r="BY25" s="4">
        <v>0</v>
      </c>
      <c r="BZ25" s="4">
        <v>0</v>
      </c>
      <c r="CA25" s="4">
        <v>0</v>
      </c>
      <c r="CB25" s="4">
        <v>0</v>
      </c>
      <c r="CC25" s="4">
        <v>0</v>
      </c>
      <c r="CD25" s="4">
        <v>0</v>
      </c>
      <c r="CE25" s="4">
        <v>0</v>
      </c>
      <c r="CF25" s="4">
        <v>0</v>
      </c>
      <c r="CG25" s="4">
        <v>0</v>
      </c>
      <c r="CH25" s="4">
        <v>0</v>
      </c>
      <c r="CI25" s="4">
        <v>0</v>
      </c>
      <c r="CJ25" s="4">
        <v>0</v>
      </c>
      <c r="CK25" s="4">
        <v>0</v>
      </c>
      <c r="CL25" s="4">
        <v>0</v>
      </c>
      <c r="CM25" s="4">
        <v>50</v>
      </c>
      <c r="CN25" s="4">
        <v>50</v>
      </c>
      <c r="CO25" s="5">
        <f t="shared" si="30"/>
        <v>0</v>
      </c>
      <c r="CP25" s="5">
        <f t="shared" si="31"/>
        <v>0</v>
      </c>
      <c r="CQ25" s="4">
        <v>0</v>
      </c>
      <c r="CR25" s="4">
        <v>0</v>
      </c>
      <c r="CS25" s="4">
        <v>0</v>
      </c>
      <c r="CT25" s="4">
        <v>0</v>
      </c>
      <c r="CU25" s="5">
        <f t="shared" si="32"/>
        <v>0</v>
      </c>
      <c r="CV25" s="5">
        <f t="shared" si="33"/>
        <v>0</v>
      </c>
      <c r="CW25" s="4">
        <v>0</v>
      </c>
      <c r="CX25" s="4">
        <v>0</v>
      </c>
      <c r="CY25" s="4">
        <v>0</v>
      </c>
      <c r="CZ25" s="4">
        <v>0</v>
      </c>
      <c r="DA25" s="11">
        <f t="shared" si="0"/>
        <v>225067.2</v>
      </c>
      <c r="DB25" s="11">
        <f t="shared" si="1"/>
        <v>26704.699999999997</v>
      </c>
      <c r="DC25" s="29"/>
      <c r="DD25" s="30"/>
      <c r="DE25" s="19">
        <v>0</v>
      </c>
      <c r="DF25" s="28"/>
      <c r="DG25" s="28"/>
      <c r="DH25" s="28"/>
    </row>
    <row r="26" spans="1:112" ht="12.75" customHeight="1" x14ac:dyDescent="0.25">
      <c r="A26" s="3">
        <v>15</v>
      </c>
      <c r="B26" s="2" t="s">
        <v>15</v>
      </c>
      <c r="C26" s="18">
        <f t="shared" si="2"/>
        <v>0</v>
      </c>
      <c r="D26" s="18">
        <f t="shared" si="3"/>
        <v>0</v>
      </c>
      <c r="E26" s="4">
        <v>0</v>
      </c>
      <c r="F26" s="4">
        <v>0</v>
      </c>
      <c r="G26" s="4">
        <v>0</v>
      </c>
      <c r="H26" s="4">
        <v>0</v>
      </c>
      <c r="I26" s="5">
        <f t="shared" si="4"/>
        <v>156603.1</v>
      </c>
      <c r="J26" s="5">
        <f t="shared" si="5"/>
        <v>8222.9</v>
      </c>
      <c r="K26" s="5">
        <f t="shared" si="6"/>
        <v>156603.1</v>
      </c>
      <c r="L26" s="5">
        <f t="shared" si="7"/>
        <v>8222.9</v>
      </c>
      <c r="M26" s="4">
        <v>0</v>
      </c>
      <c r="N26" s="4">
        <v>0</v>
      </c>
      <c r="O26" s="4">
        <v>0</v>
      </c>
      <c r="P26" s="4">
        <v>0</v>
      </c>
      <c r="Q26" s="4">
        <v>156603.1</v>
      </c>
      <c r="R26" s="4">
        <v>8222.9</v>
      </c>
      <c r="S26" s="4">
        <v>0</v>
      </c>
      <c r="T26" s="4">
        <v>0</v>
      </c>
      <c r="U26" s="5">
        <f t="shared" si="8"/>
        <v>0</v>
      </c>
      <c r="V26" s="5">
        <f t="shared" si="9"/>
        <v>0</v>
      </c>
      <c r="W26" s="5">
        <v>0</v>
      </c>
      <c r="X26" s="4">
        <v>0</v>
      </c>
      <c r="Y26" s="4">
        <v>0</v>
      </c>
      <c r="Z26" s="4">
        <v>0</v>
      </c>
      <c r="AA26" s="5">
        <f t="shared" si="10"/>
        <v>111823.5</v>
      </c>
      <c r="AB26" s="5">
        <f t="shared" si="11"/>
        <v>111660.8</v>
      </c>
      <c r="AC26" s="5">
        <f t="shared" si="12"/>
        <v>0</v>
      </c>
      <c r="AD26" s="5">
        <f t="shared" si="13"/>
        <v>0</v>
      </c>
      <c r="AE26" s="4">
        <v>0</v>
      </c>
      <c r="AF26" s="4">
        <v>0</v>
      </c>
      <c r="AG26" s="4">
        <v>0</v>
      </c>
      <c r="AH26" s="4">
        <v>0</v>
      </c>
      <c r="AI26" s="5">
        <f t="shared" si="14"/>
        <v>20540.5</v>
      </c>
      <c r="AJ26" s="5">
        <f t="shared" si="15"/>
        <v>20540.5</v>
      </c>
      <c r="AK26" s="4">
        <v>0</v>
      </c>
      <c r="AL26" s="4">
        <v>0</v>
      </c>
      <c r="AM26" s="4">
        <v>10257.799999999999</v>
      </c>
      <c r="AN26" s="4">
        <v>10257.799999999999</v>
      </c>
      <c r="AO26" s="4">
        <v>6558.3</v>
      </c>
      <c r="AP26" s="4">
        <v>6558.3</v>
      </c>
      <c r="AQ26" s="4">
        <v>3724.4</v>
      </c>
      <c r="AR26" s="4">
        <v>3724.4</v>
      </c>
      <c r="AS26" s="5">
        <f t="shared" si="16"/>
        <v>91283</v>
      </c>
      <c r="AT26" s="5">
        <f t="shared" si="17"/>
        <v>91120.3</v>
      </c>
      <c r="AU26" s="4">
        <v>0</v>
      </c>
      <c r="AV26" s="4">
        <v>0</v>
      </c>
      <c r="AW26" s="4">
        <v>0</v>
      </c>
      <c r="AX26" s="4">
        <v>0</v>
      </c>
      <c r="AY26" s="4">
        <v>91283</v>
      </c>
      <c r="AZ26" s="4">
        <v>91120.3</v>
      </c>
      <c r="BA26" s="5">
        <f t="shared" si="18"/>
        <v>0</v>
      </c>
      <c r="BB26" s="5">
        <f t="shared" si="19"/>
        <v>0</v>
      </c>
      <c r="BC26" s="5">
        <f t="shared" si="20"/>
        <v>0</v>
      </c>
      <c r="BD26" s="5">
        <f t="shared" si="21"/>
        <v>0</v>
      </c>
      <c r="BE26" s="4">
        <v>0</v>
      </c>
      <c r="BF26" s="4">
        <v>0</v>
      </c>
      <c r="BG26" s="5">
        <f t="shared" si="22"/>
        <v>0</v>
      </c>
      <c r="BH26" s="5">
        <f t="shared" si="23"/>
        <v>0</v>
      </c>
      <c r="BI26" s="4">
        <v>0</v>
      </c>
      <c r="BJ26" s="4">
        <v>0</v>
      </c>
      <c r="BK26" s="4">
        <v>0</v>
      </c>
      <c r="BL26" s="4">
        <v>0</v>
      </c>
      <c r="BM26" s="5">
        <f t="shared" si="24"/>
        <v>5538.3</v>
      </c>
      <c r="BN26" s="5">
        <f t="shared" si="25"/>
        <v>5538.3</v>
      </c>
      <c r="BO26" s="4">
        <v>4731.7</v>
      </c>
      <c r="BP26" s="4">
        <v>4731.7</v>
      </c>
      <c r="BQ26" s="4">
        <v>806.6</v>
      </c>
      <c r="BR26" s="4">
        <v>806.6</v>
      </c>
      <c r="BS26" s="5">
        <f t="shared" si="26"/>
        <v>50</v>
      </c>
      <c r="BT26" s="5">
        <f t="shared" si="27"/>
        <v>50</v>
      </c>
      <c r="BU26" s="5">
        <f t="shared" si="28"/>
        <v>50</v>
      </c>
      <c r="BV26" s="5">
        <f t="shared" si="29"/>
        <v>50</v>
      </c>
      <c r="BW26" s="4">
        <v>0</v>
      </c>
      <c r="BX26" s="4">
        <v>0</v>
      </c>
      <c r="BY26" s="4">
        <v>0</v>
      </c>
      <c r="BZ26" s="4">
        <v>0</v>
      </c>
      <c r="CA26" s="4">
        <v>0</v>
      </c>
      <c r="CB26" s="4">
        <v>0</v>
      </c>
      <c r="CC26" s="4">
        <v>0</v>
      </c>
      <c r="CD26" s="4">
        <v>0</v>
      </c>
      <c r="CE26" s="4">
        <v>0</v>
      </c>
      <c r="CF26" s="4">
        <v>0</v>
      </c>
      <c r="CG26" s="4">
        <v>0</v>
      </c>
      <c r="CH26" s="4">
        <v>0</v>
      </c>
      <c r="CI26" s="4">
        <v>0</v>
      </c>
      <c r="CJ26" s="4">
        <v>0</v>
      </c>
      <c r="CK26" s="4">
        <v>0</v>
      </c>
      <c r="CL26" s="4">
        <v>0</v>
      </c>
      <c r="CM26" s="4">
        <v>50</v>
      </c>
      <c r="CN26" s="4">
        <v>50</v>
      </c>
      <c r="CO26" s="5">
        <f t="shared" si="30"/>
        <v>0</v>
      </c>
      <c r="CP26" s="5">
        <f t="shared" si="31"/>
        <v>0</v>
      </c>
      <c r="CQ26" s="4">
        <v>0</v>
      </c>
      <c r="CR26" s="4">
        <v>0</v>
      </c>
      <c r="CS26" s="4">
        <v>0</v>
      </c>
      <c r="CT26" s="4">
        <v>0</v>
      </c>
      <c r="CU26" s="5">
        <f t="shared" si="32"/>
        <v>0</v>
      </c>
      <c r="CV26" s="5">
        <f t="shared" si="33"/>
        <v>0</v>
      </c>
      <c r="CW26" s="4">
        <v>0</v>
      </c>
      <c r="CX26" s="4">
        <v>0</v>
      </c>
      <c r="CY26" s="4">
        <v>0</v>
      </c>
      <c r="CZ26" s="4">
        <v>0</v>
      </c>
      <c r="DA26" s="11">
        <f t="shared" si="0"/>
        <v>274014.89999999997</v>
      </c>
      <c r="DB26" s="11">
        <f t="shared" si="1"/>
        <v>125472</v>
      </c>
      <c r="DC26" s="29"/>
      <c r="DD26" s="30"/>
      <c r="DE26" s="19">
        <v>0</v>
      </c>
      <c r="DF26" s="28"/>
      <c r="DG26" s="28"/>
      <c r="DH26" s="28"/>
    </row>
    <row r="27" spans="1:112" ht="12.75" customHeight="1" x14ac:dyDescent="0.25">
      <c r="A27" s="3">
        <v>16</v>
      </c>
      <c r="B27" s="2" t="s">
        <v>16</v>
      </c>
      <c r="C27" s="18">
        <f t="shared" si="2"/>
        <v>0</v>
      </c>
      <c r="D27" s="18">
        <f t="shared" si="3"/>
        <v>0</v>
      </c>
      <c r="E27" s="4">
        <v>0</v>
      </c>
      <c r="F27" s="4">
        <v>0</v>
      </c>
      <c r="G27" s="4">
        <v>0</v>
      </c>
      <c r="H27" s="4">
        <v>0</v>
      </c>
      <c r="I27" s="5">
        <f t="shared" si="4"/>
        <v>17115.400000000001</v>
      </c>
      <c r="J27" s="5">
        <f t="shared" si="5"/>
        <v>3435.4</v>
      </c>
      <c r="K27" s="5">
        <f t="shared" si="6"/>
        <v>13680</v>
      </c>
      <c r="L27" s="5">
        <f t="shared" si="7"/>
        <v>0</v>
      </c>
      <c r="M27" s="4">
        <v>0</v>
      </c>
      <c r="N27" s="4">
        <v>0</v>
      </c>
      <c r="O27" s="4">
        <v>0</v>
      </c>
      <c r="P27" s="4">
        <v>0</v>
      </c>
      <c r="Q27" s="4">
        <v>13680</v>
      </c>
      <c r="R27" s="4">
        <v>0</v>
      </c>
      <c r="S27" s="4">
        <v>0</v>
      </c>
      <c r="T27" s="4">
        <v>0</v>
      </c>
      <c r="U27" s="5">
        <f t="shared" si="8"/>
        <v>3435.4</v>
      </c>
      <c r="V27" s="5">
        <f t="shared" si="9"/>
        <v>3435.4</v>
      </c>
      <c r="W27" s="5">
        <v>2404.8000000000002</v>
      </c>
      <c r="X27" s="4">
        <v>2404.8000000000002</v>
      </c>
      <c r="Y27" s="4">
        <v>1030.5999999999999</v>
      </c>
      <c r="Z27" s="4">
        <v>1030.5999999999999</v>
      </c>
      <c r="AA27" s="5">
        <f t="shared" si="10"/>
        <v>198096.2</v>
      </c>
      <c r="AB27" s="5">
        <f t="shared" si="11"/>
        <v>99142.1</v>
      </c>
      <c r="AC27" s="5">
        <f t="shared" si="12"/>
        <v>0</v>
      </c>
      <c r="AD27" s="5">
        <f t="shared" si="13"/>
        <v>0</v>
      </c>
      <c r="AE27" s="4">
        <v>0</v>
      </c>
      <c r="AF27" s="4">
        <v>0</v>
      </c>
      <c r="AG27" s="4">
        <v>0</v>
      </c>
      <c r="AH27" s="4">
        <v>0</v>
      </c>
      <c r="AI27" s="5">
        <f t="shared" si="14"/>
        <v>25297.300000000003</v>
      </c>
      <c r="AJ27" s="5">
        <f t="shared" si="15"/>
        <v>25297.300000000003</v>
      </c>
      <c r="AK27" s="4">
        <v>0</v>
      </c>
      <c r="AL27" s="4">
        <v>0</v>
      </c>
      <c r="AM27" s="4">
        <v>12606.7</v>
      </c>
      <c r="AN27" s="4">
        <v>12606.7</v>
      </c>
      <c r="AO27" s="4">
        <v>8060</v>
      </c>
      <c r="AP27" s="4">
        <v>8060</v>
      </c>
      <c r="AQ27" s="4">
        <v>4630.6000000000004</v>
      </c>
      <c r="AR27" s="4">
        <v>4630.6000000000004</v>
      </c>
      <c r="AS27" s="5">
        <f t="shared" si="16"/>
        <v>172798.9</v>
      </c>
      <c r="AT27" s="5">
        <f t="shared" si="17"/>
        <v>73844.800000000003</v>
      </c>
      <c r="AU27" s="4">
        <v>27225.1</v>
      </c>
      <c r="AV27" s="4">
        <v>0</v>
      </c>
      <c r="AW27" s="4">
        <v>42582.9</v>
      </c>
      <c r="AX27" s="4">
        <v>0</v>
      </c>
      <c r="AY27" s="4">
        <v>102990.9</v>
      </c>
      <c r="AZ27" s="4">
        <v>73844.800000000003</v>
      </c>
      <c r="BA27" s="5">
        <f t="shared" si="18"/>
        <v>0</v>
      </c>
      <c r="BB27" s="5">
        <f t="shared" si="19"/>
        <v>0</v>
      </c>
      <c r="BC27" s="5">
        <f t="shared" si="20"/>
        <v>0</v>
      </c>
      <c r="BD27" s="5">
        <f t="shared" si="21"/>
        <v>0</v>
      </c>
      <c r="BE27" s="4">
        <v>0</v>
      </c>
      <c r="BF27" s="4">
        <v>0</v>
      </c>
      <c r="BG27" s="5">
        <f t="shared" si="22"/>
        <v>0</v>
      </c>
      <c r="BH27" s="5">
        <f t="shared" si="23"/>
        <v>0</v>
      </c>
      <c r="BI27" s="4">
        <v>0</v>
      </c>
      <c r="BJ27" s="4">
        <v>0</v>
      </c>
      <c r="BK27" s="4">
        <v>0</v>
      </c>
      <c r="BL27" s="4">
        <v>0</v>
      </c>
      <c r="BM27" s="5">
        <f t="shared" si="24"/>
        <v>5558.2</v>
      </c>
      <c r="BN27" s="5">
        <f t="shared" si="25"/>
        <v>5501.5</v>
      </c>
      <c r="BO27" s="4">
        <v>4739.3</v>
      </c>
      <c r="BP27" s="4">
        <v>4739.3</v>
      </c>
      <c r="BQ27" s="4">
        <v>818.9</v>
      </c>
      <c r="BR27" s="4">
        <v>762.2</v>
      </c>
      <c r="BS27" s="5">
        <f t="shared" si="26"/>
        <v>0</v>
      </c>
      <c r="BT27" s="5">
        <f t="shared" si="27"/>
        <v>0</v>
      </c>
      <c r="BU27" s="5">
        <f t="shared" si="28"/>
        <v>0</v>
      </c>
      <c r="BV27" s="5">
        <f t="shared" si="29"/>
        <v>0</v>
      </c>
      <c r="BW27" s="4">
        <v>0</v>
      </c>
      <c r="BX27" s="4">
        <v>0</v>
      </c>
      <c r="BY27" s="4">
        <v>0</v>
      </c>
      <c r="BZ27" s="4">
        <v>0</v>
      </c>
      <c r="CA27" s="4">
        <v>0</v>
      </c>
      <c r="CB27" s="4">
        <v>0</v>
      </c>
      <c r="CC27" s="4">
        <v>0</v>
      </c>
      <c r="CD27" s="4">
        <v>0</v>
      </c>
      <c r="CE27" s="4">
        <v>0</v>
      </c>
      <c r="CF27" s="4">
        <v>0</v>
      </c>
      <c r="CG27" s="4">
        <v>0</v>
      </c>
      <c r="CH27" s="4">
        <v>0</v>
      </c>
      <c r="CI27" s="4">
        <v>0</v>
      </c>
      <c r="CJ27" s="4">
        <v>0</v>
      </c>
      <c r="CK27" s="4">
        <v>0</v>
      </c>
      <c r="CL27" s="4">
        <v>0</v>
      </c>
      <c r="CM27" s="4">
        <v>0</v>
      </c>
      <c r="CN27" s="4">
        <v>0</v>
      </c>
      <c r="CO27" s="5">
        <f t="shared" si="30"/>
        <v>0</v>
      </c>
      <c r="CP27" s="5">
        <f t="shared" si="31"/>
        <v>0</v>
      </c>
      <c r="CQ27" s="4">
        <v>0</v>
      </c>
      <c r="CR27" s="4">
        <v>0</v>
      </c>
      <c r="CS27" s="4">
        <v>0</v>
      </c>
      <c r="CT27" s="4">
        <v>0</v>
      </c>
      <c r="CU27" s="5">
        <f t="shared" si="32"/>
        <v>0</v>
      </c>
      <c r="CV27" s="5">
        <f t="shared" si="33"/>
        <v>0</v>
      </c>
      <c r="CW27" s="4">
        <v>0</v>
      </c>
      <c r="CX27" s="4">
        <v>0</v>
      </c>
      <c r="CY27" s="4">
        <v>0</v>
      </c>
      <c r="CZ27" s="4">
        <v>0</v>
      </c>
      <c r="DA27" s="11">
        <f t="shared" si="0"/>
        <v>220769.80000000002</v>
      </c>
      <c r="DB27" s="11">
        <f t="shared" si="1"/>
        <v>108079</v>
      </c>
      <c r="DC27" s="29"/>
      <c r="DD27" s="30"/>
      <c r="DE27" s="19">
        <v>0</v>
      </c>
      <c r="DF27" s="28"/>
      <c r="DG27" s="28"/>
      <c r="DH27" s="28"/>
    </row>
    <row r="28" spans="1:112" ht="12.75" customHeight="1" x14ac:dyDescent="0.25">
      <c r="A28" s="3">
        <v>17</v>
      </c>
      <c r="B28" s="2" t="s">
        <v>17</v>
      </c>
      <c r="C28" s="18">
        <f t="shared" si="2"/>
        <v>18688.599999999999</v>
      </c>
      <c r="D28" s="18">
        <f t="shared" si="3"/>
        <v>18688.599999999999</v>
      </c>
      <c r="E28" s="4">
        <v>11400</v>
      </c>
      <c r="F28" s="4">
        <v>11400</v>
      </c>
      <c r="G28" s="4">
        <v>7288.6</v>
      </c>
      <c r="H28" s="4">
        <v>7288.6</v>
      </c>
      <c r="I28" s="5">
        <f t="shared" si="4"/>
        <v>0</v>
      </c>
      <c r="J28" s="5">
        <f t="shared" si="5"/>
        <v>0</v>
      </c>
      <c r="K28" s="5">
        <f t="shared" si="6"/>
        <v>0</v>
      </c>
      <c r="L28" s="5">
        <f t="shared" si="7"/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5">
        <f t="shared" si="8"/>
        <v>0</v>
      </c>
      <c r="V28" s="5">
        <f t="shared" si="9"/>
        <v>0</v>
      </c>
      <c r="W28" s="5">
        <v>0</v>
      </c>
      <c r="X28" s="4">
        <v>0</v>
      </c>
      <c r="Y28" s="4">
        <v>0</v>
      </c>
      <c r="Z28" s="4">
        <v>0</v>
      </c>
      <c r="AA28" s="5">
        <f t="shared" si="10"/>
        <v>179349.2</v>
      </c>
      <c r="AB28" s="5">
        <f t="shared" si="11"/>
        <v>177631.6</v>
      </c>
      <c r="AC28" s="5">
        <f t="shared" si="12"/>
        <v>0</v>
      </c>
      <c r="AD28" s="5">
        <f t="shared" si="13"/>
        <v>0</v>
      </c>
      <c r="AE28" s="4">
        <v>0</v>
      </c>
      <c r="AF28" s="4">
        <v>0</v>
      </c>
      <c r="AG28" s="4">
        <v>0</v>
      </c>
      <c r="AH28" s="4">
        <v>0</v>
      </c>
      <c r="AI28" s="5">
        <f t="shared" si="14"/>
        <v>15826.1</v>
      </c>
      <c r="AJ28" s="5">
        <f t="shared" si="15"/>
        <v>15826.1</v>
      </c>
      <c r="AK28" s="4">
        <v>0</v>
      </c>
      <c r="AL28" s="4">
        <v>0</v>
      </c>
      <c r="AM28" s="4">
        <v>7946.9</v>
      </c>
      <c r="AN28" s="4">
        <v>7946.9</v>
      </c>
      <c r="AO28" s="4">
        <v>5080.8</v>
      </c>
      <c r="AP28" s="4">
        <v>5080.8</v>
      </c>
      <c r="AQ28" s="4">
        <v>2798.4</v>
      </c>
      <c r="AR28" s="4">
        <v>2798.4</v>
      </c>
      <c r="AS28" s="5">
        <f t="shared" si="16"/>
        <v>163523.1</v>
      </c>
      <c r="AT28" s="5">
        <f t="shared" si="17"/>
        <v>161805.5</v>
      </c>
      <c r="AU28" s="4">
        <v>0</v>
      </c>
      <c r="AV28" s="4">
        <v>0</v>
      </c>
      <c r="AW28" s="4">
        <v>0</v>
      </c>
      <c r="AX28" s="4">
        <v>0</v>
      </c>
      <c r="AY28" s="4">
        <v>163523.1</v>
      </c>
      <c r="AZ28" s="4">
        <v>161805.5</v>
      </c>
      <c r="BA28" s="5">
        <f t="shared" si="18"/>
        <v>0</v>
      </c>
      <c r="BB28" s="5">
        <f t="shared" si="19"/>
        <v>0</v>
      </c>
      <c r="BC28" s="5">
        <f t="shared" si="20"/>
        <v>0</v>
      </c>
      <c r="BD28" s="5">
        <f t="shared" si="21"/>
        <v>0</v>
      </c>
      <c r="BE28" s="4">
        <v>0</v>
      </c>
      <c r="BF28" s="4">
        <v>0</v>
      </c>
      <c r="BG28" s="5">
        <f t="shared" si="22"/>
        <v>0</v>
      </c>
      <c r="BH28" s="5">
        <f t="shared" si="23"/>
        <v>0</v>
      </c>
      <c r="BI28" s="4">
        <v>0</v>
      </c>
      <c r="BJ28" s="4">
        <v>0</v>
      </c>
      <c r="BK28" s="4">
        <v>0</v>
      </c>
      <c r="BL28" s="4">
        <v>0</v>
      </c>
      <c r="BM28" s="5">
        <f t="shared" si="24"/>
        <v>4956.8999999999996</v>
      </c>
      <c r="BN28" s="5">
        <f t="shared" si="25"/>
        <v>4956.8999999999996</v>
      </c>
      <c r="BO28" s="4">
        <v>4319.8999999999996</v>
      </c>
      <c r="BP28" s="4">
        <v>4319.8999999999996</v>
      </c>
      <c r="BQ28" s="4">
        <v>637</v>
      </c>
      <c r="BR28" s="4">
        <v>637</v>
      </c>
      <c r="BS28" s="5">
        <f t="shared" si="26"/>
        <v>50</v>
      </c>
      <c r="BT28" s="5">
        <f t="shared" si="27"/>
        <v>50</v>
      </c>
      <c r="BU28" s="5">
        <f t="shared" si="28"/>
        <v>50</v>
      </c>
      <c r="BV28" s="5">
        <f t="shared" si="29"/>
        <v>50</v>
      </c>
      <c r="BW28" s="4">
        <v>0</v>
      </c>
      <c r="BX28" s="4">
        <v>0</v>
      </c>
      <c r="BY28" s="4">
        <v>0</v>
      </c>
      <c r="BZ28" s="4">
        <v>0</v>
      </c>
      <c r="CA28" s="4">
        <v>0</v>
      </c>
      <c r="CB28" s="4">
        <v>0</v>
      </c>
      <c r="CC28" s="4">
        <v>0</v>
      </c>
      <c r="CD28" s="4">
        <v>0</v>
      </c>
      <c r="CE28" s="4">
        <v>0</v>
      </c>
      <c r="CF28" s="4">
        <v>0</v>
      </c>
      <c r="CG28" s="4">
        <v>0</v>
      </c>
      <c r="CH28" s="4">
        <v>0</v>
      </c>
      <c r="CI28" s="4">
        <v>0</v>
      </c>
      <c r="CJ28" s="4">
        <v>0</v>
      </c>
      <c r="CK28" s="4">
        <v>0</v>
      </c>
      <c r="CL28" s="4">
        <v>0</v>
      </c>
      <c r="CM28" s="4">
        <v>50</v>
      </c>
      <c r="CN28" s="4">
        <v>50</v>
      </c>
      <c r="CO28" s="5">
        <f t="shared" si="30"/>
        <v>0</v>
      </c>
      <c r="CP28" s="5">
        <f t="shared" si="31"/>
        <v>0</v>
      </c>
      <c r="CQ28" s="4">
        <v>0</v>
      </c>
      <c r="CR28" s="4">
        <v>0</v>
      </c>
      <c r="CS28" s="4">
        <v>0</v>
      </c>
      <c r="CT28" s="4">
        <v>0</v>
      </c>
      <c r="CU28" s="5">
        <f t="shared" si="32"/>
        <v>0</v>
      </c>
      <c r="CV28" s="5">
        <f t="shared" si="33"/>
        <v>0</v>
      </c>
      <c r="CW28" s="4">
        <v>0</v>
      </c>
      <c r="CX28" s="4">
        <v>0</v>
      </c>
      <c r="CY28" s="4">
        <v>0</v>
      </c>
      <c r="CZ28" s="4">
        <v>0</v>
      </c>
      <c r="DA28" s="11">
        <f t="shared" si="0"/>
        <v>203044.7</v>
      </c>
      <c r="DB28" s="11">
        <f t="shared" si="1"/>
        <v>201327.1</v>
      </c>
      <c r="DC28" s="29"/>
      <c r="DD28" s="30"/>
      <c r="DE28" s="19">
        <v>0</v>
      </c>
      <c r="DF28" s="28"/>
      <c r="DG28" s="28"/>
      <c r="DH28" s="28"/>
    </row>
    <row r="29" spans="1:112" ht="12.75" customHeight="1" x14ac:dyDescent="0.25">
      <c r="A29" s="3">
        <v>18</v>
      </c>
      <c r="B29" s="2" t="s">
        <v>18</v>
      </c>
      <c r="C29" s="18">
        <f t="shared" si="2"/>
        <v>13928.900000000001</v>
      </c>
      <c r="D29" s="18">
        <f t="shared" si="3"/>
        <v>13928.900000000001</v>
      </c>
      <c r="E29" s="4">
        <v>8496.6</v>
      </c>
      <c r="F29" s="4">
        <v>8496.6</v>
      </c>
      <c r="G29" s="4">
        <v>5432.3</v>
      </c>
      <c r="H29" s="4">
        <v>5432.3</v>
      </c>
      <c r="I29" s="5">
        <f t="shared" si="4"/>
        <v>0</v>
      </c>
      <c r="J29" s="5">
        <f t="shared" si="5"/>
        <v>0</v>
      </c>
      <c r="K29" s="5">
        <f t="shared" si="6"/>
        <v>0</v>
      </c>
      <c r="L29" s="5">
        <f t="shared" si="7"/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5">
        <f t="shared" si="8"/>
        <v>0</v>
      </c>
      <c r="V29" s="5">
        <f t="shared" si="9"/>
        <v>0</v>
      </c>
      <c r="W29" s="5">
        <v>0</v>
      </c>
      <c r="X29" s="4">
        <v>0</v>
      </c>
      <c r="Y29" s="4">
        <v>0</v>
      </c>
      <c r="Z29" s="4">
        <v>0</v>
      </c>
      <c r="AA29" s="5">
        <f t="shared" si="10"/>
        <v>846738.2</v>
      </c>
      <c r="AB29" s="5">
        <f t="shared" si="11"/>
        <v>810321.20000000007</v>
      </c>
      <c r="AC29" s="5">
        <f t="shared" si="12"/>
        <v>0</v>
      </c>
      <c r="AD29" s="5">
        <f t="shared" si="13"/>
        <v>0</v>
      </c>
      <c r="AE29" s="4">
        <v>0</v>
      </c>
      <c r="AF29" s="4">
        <v>0</v>
      </c>
      <c r="AG29" s="4">
        <v>0</v>
      </c>
      <c r="AH29" s="4">
        <v>0</v>
      </c>
      <c r="AI29" s="5">
        <f t="shared" si="14"/>
        <v>58858.5</v>
      </c>
      <c r="AJ29" s="5">
        <f t="shared" si="15"/>
        <v>58858.299999999996</v>
      </c>
      <c r="AK29" s="4">
        <v>0</v>
      </c>
      <c r="AL29" s="4">
        <v>0</v>
      </c>
      <c r="AM29" s="4">
        <v>32162.400000000001</v>
      </c>
      <c r="AN29" s="4">
        <v>32162.400000000001</v>
      </c>
      <c r="AO29" s="4">
        <v>20562.8</v>
      </c>
      <c r="AP29" s="4">
        <v>20562.8</v>
      </c>
      <c r="AQ29" s="4">
        <v>6133.3</v>
      </c>
      <c r="AR29" s="4">
        <v>6133.1</v>
      </c>
      <c r="AS29" s="5">
        <f t="shared" si="16"/>
        <v>787879.7</v>
      </c>
      <c r="AT29" s="5">
        <f t="shared" si="17"/>
        <v>751462.9</v>
      </c>
      <c r="AU29" s="4">
        <v>29647.599999999999</v>
      </c>
      <c r="AV29" s="4">
        <v>15476.3</v>
      </c>
      <c r="AW29" s="4">
        <v>46371.9</v>
      </c>
      <c r="AX29" s="4">
        <v>24335</v>
      </c>
      <c r="AY29" s="4">
        <v>711860.2</v>
      </c>
      <c r="AZ29" s="4">
        <v>711651.6</v>
      </c>
      <c r="BA29" s="5">
        <f t="shared" si="18"/>
        <v>32800</v>
      </c>
      <c r="BB29" s="5">
        <f t="shared" si="19"/>
        <v>32800</v>
      </c>
      <c r="BC29" s="5">
        <f t="shared" si="20"/>
        <v>32800</v>
      </c>
      <c r="BD29" s="5">
        <f t="shared" si="21"/>
        <v>32800</v>
      </c>
      <c r="BE29" s="4">
        <v>32800</v>
      </c>
      <c r="BF29" s="4">
        <v>32800</v>
      </c>
      <c r="BG29" s="5">
        <f t="shared" si="22"/>
        <v>0</v>
      </c>
      <c r="BH29" s="5">
        <f t="shared" si="23"/>
        <v>0</v>
      </c>
      <c r="BI29" s="4">
        <v>0</v>
      </c>
      <c r="BJ29" s="4">
        <v>0</v>
      </c>
      <c r="BK29" s="4">
        <v>0</v>
      </c>
      <c r="BL29" s="4">
        <v>0</v>
      </c>
      <c r="BM29" s="5">
        <f t="shared" si="24"/>
        <v>6780.4</v>
      </c>
      <c r="BN29" s="5">
        <f t="shared" si="25"/>
        <v>6780.4</v>
      </c>
      <c r="BO29" s="4">
        <v>6330.4</v>
      </c>
      <c r="BP29" s="4">
        <v>6330.4</v>
      </c>
      <c r="BQ29" s="4">
        <v>450</v>
      </c>
      <c r="BR29" s="4">
        <v>450</v>
      </c>
      <c r="BS29" s="5">
        <f t="shared" si="26"/>
        <v>2688.5</v>
      </c>
      <c r="BT29" s="5">
        <f t="shared" si="27"/>
        <v>2688.5</v>
      </c>
      <c r="BU29" s="5">
        <f t="shared" si="28"/>
        <v>0</v>
      </c>
      <c r="BV29" s="5">
        <f t="shared" si="29"/>
        <v>0</v>
      </c>
      <c r="BW29" s="4">
        <v>0</v>
      </c>
      <c r="BX29" s="4">
        <v>0</v>
      </c>
      <c r="BY29" s="4">
        <v>0</v>
      </c>
      <c r="BZ29" s="4">
        <v>0</v>
      </c>
      <c r="CA29" s="4">
        <v>0</v>
      </c>
      <c r="CB29" s="4">
        <v>0</v>
      </c>
      <c r="CC29" s="4">
        <v>0</v>
      </c>
      <c r="CD29" s="4">
        <v>0</v>
      </c>
      <c r="CE29" s="4">
        <v>0</v>
      </c>
      <c r="CF29" s="4">
        <v>0</v>
      </c>
      <c r="CG29" s="4">
        <v>0</v>
      </c>
      <c r="CH29" s="4">
        <v>0</v>
      </c>
      <c r="CI29" s="4">
        <v>0</v>
      </c>
      <c r="CJ29" s="4">
        <v>0</v>
      </c>
      <c r="CK29" s="4">
        <v>0</v>
      </c>
      <c r="CL29" s="4">
        <v>0</v>
      </c>
      <c r="CM29" s="4">
        <v>0</v>
      </c>
      <c r="CN29" s="4">
        <v>0</v>
      </c>
      <c r="CO29" s="5">
        <f t="shared" si="30"/>
        <v>2688.5</v>
      </c>
      <c r="CP29" s="5">
        <f t="shared" si="31"/>
        <v>2688.5</v>
      </c>
      <c r="CQ29" s="4">
        <v>1881.9</v>
      </c>
      <c r="CR29" s="4">
        <v>1881.9</v>
      </c>
      <c r="CS29" s="4">
        <v>806.6</v>
      </c>
      <c r="CT29" s="4">
        <v>806.6</v>
      </c>
      <c r="CU29" s="5">
        <f t="shared" si="32"/>
        <v>0</v>
      </c>
      <c r="CV29" s="5">
        <f t="shared" si="33"/>
        <v>0</v>
      </c>
      <c r="CW29" s="4">
        <v>0</v>
      </c>
      <c r="CX29" s="4">
        <v>0</v>
      </c>
      <c r="CY29" s="4">
        <v>0</v>
      </c>
      <c r="CZ29" s="4">
        <v>0</v>
      </c>
      <c r="DA29" s="11">
        <f t="shared" si="0"/>
        <v>902936</v>
      </c>
      <c r="DB29" s="11">
        <f t="shared" si="1"/>
        <v>866519.00000000012</v>
      </c>
      <c r="DC29" s="29"/>
      <c r="DD29" s="30"/>
      <c r="DE29" s="19">
        <v>0</v>
      </c>
      <c r="DF29" s="28"/>
      <c r="DG29" s="28"/>
      <c r="DH29" s="28"/>
    </row>
    <row r="30" spans="1:112" ht="12.75" customHeight="1" x14ac:dyDescent="0.25">
      <c r="A30" s="3">
        <v>19</v>
      </c>
      <c r="B30" s="2" t="s">
        <v>19</v>
      </c>
      <c r="C30" s="18">
        <f t="shared" si="2"/>
        <v>9981.2999999999993</v>
      </c>
      <c r="D30" s="18">
        <f t="shared" si="3"/>
        <v>9981.2999999999993</v>
      </c>
      <c r="E30" s="4">
        <v>6088.6</v>
      </c>
      <c r="F30" s="4">
        <v>6088.6</v>
      </c>
      <c r="G30" s="4">
        <v>3892.7</v>
      </c>
      <c r="H30" s="4">
        <v>3892.7</v>
      </c>
      <c r="I30" s="5">
        <f t="shared" si="4"/>
        <v>0</v>
      </c>
      <c r="J30" s="5">
        <f t="shared" si="5"/>
        <v>0</v>
      </c>
      <c r="K30" s="5">
        <f t="shared" si="6"/>
        <v>0</v>
      </c>
      <c r="L30" s="5">
        <f t="shared" si="7"/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5">
        <f t="shared" si="8"/>
        <v>0</v>
      </c>
      <c r="V30" s="5">
        <f t="shared" si="9"/>
        <v>0</v>
      </c>
      <c r="W30" s="5">
        <v>0</v>
      </c>
      <c r="X30" s="4">
        <v>0</v>
      </c>
      <c r="Y30" s="4">
        <v>0</v>
      </c>
      <c r="Z30" s="4">
        <v>0</v>
      </c>
      <c r="AA30" s="5">
        <f t="shared" si="10"/>
        <v>544922.60000000009</v>
      </c>
      <c r="AB30" s="5">
        <f t="shared" si="11"/>
        <v>528510.9</v>
      </c>
      <c r="AC30" s="5">
        <f t="shared" si="12"/>
        <v>0</v>
      </c>
      <c r="AD30" s="5">
        <f t="shared" si="13"/>
        <v>0</v>
      </c>
      <c r="AE30" s="4">
        <v>0</v>
      </c>
      <c r="AF30" s="4">
        <v>0</v>
      </c>
      <c r="AG30" s="4">
        <v>0</v>
      </c>
      <c r="AH30" s="4">
        <v>0</v>
      </c>
      <c r="AI30" s="5">
        <f t="shared" si="14"/>
        <v>24559.4</v>
      </c>
      <c r="AJ30" s="5">
        <f t="shared" si="15"/>
        <v>24559.4</v>
      </c>
      <c r="AK30" s="4">
        <v>0</v>
      </c>
      <c r="AL30" s="4">
        <v>0</v>
      </c>
      <c r="AM30" s="4">
        <v>12000.7</v>
      </c>
      <c r="AN30" s="4">
        <v>12000.7</v>
      </c>
      <c r="AO30" s="4">
        <v>7672.5</v>
      </c>
      <c r="AP30" s="4">
        <v>7672.5</v>
      </c>
      <c r="AQ30" s="4">
        <v>4886.2</v>
      </c>
      <c r="AR30" s="4">
        <v>4886.2</v>
      </c>
      <c r="AS30" s="5">
        <f t="shared" si="16"/>
        <v>520363.20000000007</v>
      </c>
      <c r="AT30" s="5">
        <f t="shared" si="17"/>
        <v>503951.5</v>
      </c>
      <c r="AU30" s="4">
        <v>85761.1</v>
      </c>
      <c r="AV30" s="4">
        <v>69724.399999999994</v>
      </c>
      <c r="AW30" s="4">
        <v>149795.20000000001</v>
      </c>
      <c r="AX30" s="4">
        <v>149794.5</v>
      </c>
      <c r="AY30" s="4">
        <v>284806.90000000002</v>
      </c>
      <c r="AZ30" s="4">
        <v>284432.59999999998</v>
      </c>
      <c r="BA30" s="5">
        <f t="shared" si="18"/>
        <v>0</v>
      </c>
      <c r="BB30" s="5">
        <f t="shared" si="19"/>
        <v>0</v>
      </c>
      <c r="BC30" s="5">
        <f t="shared" si="20"/>
        <v>0</v>
      </c>
      <c r="BD30" s="5">
        <f t="shared" si="21"/>
        <v>0</v>
      </c>
      <c r="BE30" s="4">
        <v>0</v>
      </c>
      <c r="BF30" s="4">
        <v>0</v>
      </c>
      <c r="BG30" s="5">
        <f t="shared" si="22"/>
        <v>0</v>
      </c>
      <c r="BH30" s="5">
        <f t="shared" si="23"/>
        <v>0</v>
      </c>
      <c r="BI30" s="4">
        <v>0</v>
      </c>
      <c r="BJ30" s="4">
        <v>0</v>
      </c>
      <c r="BK30" s="4">
        <v>0</v>
      </c>
      <c r="BL30" s="4">
        <v>0</v>
      </c>
      <c r="BM30" s="5">
        <f t="shared" si="24"/>
        <v>5129.8</v>
      </c>
      <c r="BN30" s="5">
        <f t="shared" si="25"/>
        <v>5126</v>
      </c>
      <c r="BO30" s="4">
        <v>4621.5</v>
      </c>
      <c r="BP30" s="4">
        <v>4617.7</v>
      </c>
      <c r="BQ30" s="4">
        <v>508.3</v>
      </c>
      <c r="BR30" s="4">
        <v>508.3</v>
      </c>
      <c r="BS30" s="5">
        <f t="shared" si="26"/>
        <v>2832.3</v>
      </c>
      <c r="BT30" s="5">
        <f t="shared" si="27"/>
        <v>2832.3</v>
      </c>
      <c r="BU30" s="5">
        <f t="shared" si="28"/>
        <v>0</v>
      </c>
      <c r="BV30" s="5">
        <f t="shared" si="29"/>
        <v>0</v>
      </c>
      <c r="BW30" s="4">
        <v>0</v>
      </c>
      <c r="BX30" s="4">
        <v>0</v>
      </c>
      <c r="BY30" s="4">
        <v>0</v>
      </c>
      <c r="BZ30" s="4">
        <v>0</v>
      </c>
      <c r="CA30" s="4">
        <v>0</v>
      </c>
      <c r="CB30" s="4">
        <v>0</v>
      </c>
      <c r="CC30" s="4">
        <v>0</v>
      </c>
      <c r="CD30" s="4">
        <v>0</v>
      </c>
      <c r="CE30" s="4">
        <v>0</v>
      </c>
      <c r="CF30" s="4">
        <v>0</v>
      </c>
      <c r="CG30" s="4">
        <v>0</v>
      </c>
      <c r="CH30" s="4">
        <v>0</v>
      </c>
      <c r="CI30" s="4">
        <v>0</v>
      </c>
      <c r="CJ30" s="4">
        <v>0</v>
      </c>
      <c r="CK30" s="4">
        <v>0</v>
      </c>
      <c r="CL30" s="4">
        <v>0</v>
      </c>
      <c r="CM30" s="4">
        <v>0</v>
      </c>
      <c r="CN30" s="4">
        <v>0</v>
      </c>
      <c r="CO30" s="5">
        <f t="shared" si="30"/>
        <v>2832.3</v>
      </c>
      <c r="CP30" s="5">
        <f t="shared" si="31"/>
        <v>2832.3</v>
      </c>
      <c r="CQ30" s="4">
        <v>1982.5</v>
      </c>
      <c r="CR30" s="4">
        <v>1982.5</v>
      </c>
      <c r="CS30" s="4">
        <v>849.8</v>
      </c>
      <c r="CT30" s="4">
        <v>849.8</v>
      </c>
      <c r="CU30" s="5">
        <f t="shared" si="32"/>
        <v>0</v>
      </c>
      <c r="CV30" s="5">
        <f t="shared" si="33"/>
        <v>0</v>
      </c>
      <c r="CW30" s="4">
        <v>0</v>
      </c>
      <c r="CX30" s="4">
        <v>0</v>
      </c>
      <c r="CY30" s="4">
        <v>0</v>
      </c>
      <c r="CZ30" s="4">
        <v>0</v>
      </c>
      <c r="DA30" s="11">
        <f t="shared" si="0"/>
        <v>562866.00000000023</v>
      </c>
      <c r="DB30" s="11">
        <f t="shared" si="1"/>
        <v>546450.50000000012</v>
      </c>
      <c r="DC30" s="29"/>
      <c r="DD30" s="30"/>
      <c r="DE30" s="19">
        <v>0</v>
      </c>
      <c r="DF30" s="28"/>
      <c r="DG30" s="28"/>
      <c r="DH30" s="28"/>
    </row>
    <row r="31" spans="1:112" ht="12.75" customHeight="1" x14ac:dyDescent="0.25">
      <c r="A31" s="3">
        <v>20</v>
      </c>
      <c r="B31" s="2" t="s">
        <v>21</v>
      </c>
      <c r="C31" s="18">
        <f t="shared" si="2"/>
        <v>19032.300000000003</v>
      </c>
      <c r="D31" s="18">
        <f t="shared" si="3"/>
        <v>19032.300000000003</v>
      </c>
      <c r="E31" s="4">
        <v>11609.7</v>
      </c>
      <c r="F31" s="4">
        <v>11609.7</v>
      </c>
      <c r="G31" s="4">
        <v>7422.6</v>
      </c>
      <c r="H31" s="4">
        <v>7422.6</v>
      </c>
      <c r="I31" s="5">
        <f t="shared" si="4"/>
        <v>0</v>
      </c>
      <c r="J31" s="5">
        <f t="shared" si="5"/>
        <v>0</v>
      </c>
      <c r="K31" s="5">
        <f t="shared" si="6"/>
        <v>0</v>
      </c>
      <c r="L31" s="5">
        <f t="shared" si="7"/>
        <v>0</v>
      </c>
      <c r="M31" s="4">
        <v>0</v>
      </c>
      <c r="N31" s="4">
        <v>0</v>
      </c>
      <c r="O31" s="4">
        <v>0</v>
      </c>
      <c r="P31" s="4">
        <v>0</v>
      </c>
      <c r="Q31" s="4">
        <v>0</v>
      </c>
      <c r="R31" s="4">
        <v>0</v>
      </c>
      <c r="S31" s="4">
        <v>0</v>
      </c>
      <c r="T31" s="4">
        <v>0</v>
      </c>
      <c r="U31" s="5">
        <f t="shared" si="8"/>
        <v>0</v>
      </c>
      <c r="V31" s="5">
        <f t="shared" si="9"/>
        <v>0</v>
      </c>
      <c r="W31" s="5">
        <v>0</v>
      </c>
      <c r="X31" s="4">
        <v>0</v>
      </c>
      <c r="Y31" s="4">
        <v>0</v>
      </c>
      <c r="Z31" s="4">
        <v>0</v>
      </c>
      <c r="AA31" s="5">
        <f t="shared" si="10"/>
        <v>175218.9</v>
      </c>
      <c r="AB31" s="5">
        <f t="shared" si="11"/>
        <v>153686.6</v>
      </c>
      <c r="AC31" s="5">
        <f t="shared" si="12"/>
        <v>0</v>
      </c>
      <c r="AD31" s="5">
        <f t="shared" si="13"/>
        <v>0</v>
      </c>
      <c r="AE31" s="4">
        <v>0</v>
      </c>
      <c r="AF31" s="4">
        <v>0</v>
      </c>
      <c r="AG31" s="4">
        <v>0</v>
      </c>
      <c r="AH31" s="4">
        <v>0</v>
      </c>
      <c r="AI31" s="5">
        <f t="shared" si="14"/>
        <v>5560</v>
      </c>
      <c r="AJ31" s="5">
        <f t="shared" si="15"/>
        <v>5560</v>
      </c>
      <c r="AK31" s="4">
        <v>0</v>
      </c>
      <c r="AL31" s="4">
        <v>0</v>
      </c>
      <c r="AM31" s="4">
        <v>2752.9</v>
      </c>
      <c r="AN31" s="4">
        <v>2752.9</v>
      </c>
      <c r="AO31" s="4">
        <v>1760</v>
      </c>
      <c r="AP31" s="4">
        <v>1760</v>
      </c>
      <c r="AQ31" s="4">
        <v>1047.0999999999999</v>
      </c>
      <c r="AR31" s="4">
        <v>1047.0999999999999</v>
      </c>
      <c r="AS31" s="5">
        <f t="shared" si="16"/>
        <v>169658.9</v>
      </c>
      <c r="AT31" s="5">
        <f t="shared" si="17"/>
        <v>148126.6</v>
      </c>
      <c r="AU31" s="4">
        <v>0</v>
      </c>
      <c r="AV31" s="4">
        <v>0</v>
      </c>
      <c r="AW31" s="4">
        <v>0</v>
      </c>
      <c r="AX31" s="4">
        <v>0</v>
      </c>
      <c r="AY31" s="4">
        <v>169658.9</v>
      </c>
      <c r="AZ31" s="4">
        <v>148126.6</v>
      </c>
      <c r="BA31" s="5">
        <f t="shared" si="18"/>
        <v>0</v>
      </c>
      <c r="BB31" s="5">
        <f t="shared" si="19"/>
        <v>0</v>
      </c>
      <c r="BC31" s="5">
        <f t="shared" si="20"/>
        <v>0</v>
      </c>
      <c r="BD31" s="5">
        <f t="shared" si="21"/>
        <v>0</v>
      </c>
      <c r="BE31" s="4">
        <v>0</v>
      </c>
      <c r="BF31" s="4">
        <v>0</v>
      </c>
      <c r="BG31" s="5">
        <f t="shared" si="22"/>
        <v>0</v>
      </c>
      <c r="BH31" s="5">
        <f t="shared" si="23"/>
        <v>0</v>
      </c>
      <c r="BI31" s="4">
        <v>0</v>
      </c>
      <c r="BJ31" s="4">
        <v>0</v>
      </c>
      <c r="BK31" s="4">
        <v>0</v>
      </c>
      <c r="BL31" s="4">
        <v>0</v>
      </c>
      <c r="BM31" s="5">
        <f t="shared" si="24"/>
        <v>4499</v>
      </c>
      <c r="BN31" s="5">
        <f t="shared" si="25"/>
        <v>4499</v>
      </c>
      <c r="BO31" s="4">
        <v>3989</v>
      </c>
      <c r="BP31" s="4">
        <v>3989</v>
      </c>
      <c r="BQ31" s="4">
        <v>510</v>
      </c>
      <c r="BR31" s="4">
        <v>510</v>
      </c>
      <c r="BS31" s="5">
        <f t="shared" si="26"/>
        <v>0</v>
      </c>
      <c r="BT31" s="5">
        <f t="shared" si="27"/>
        <v>0</v>
      </c>
      <c r="BU31" s="5">
        <f t="shared" si="28"/>
        <v>0</v>
      </c>
      <c r="BV31" s="5">
        <f t="shared" si="29"/>
        <v>0</v>
      </c>
      <c r="BW31" s="4">
        <v>0</v>
      </c>
      <c r="BX31" s="4">
        <v>0</v>
      </c>
      <c r="BY31" s="4">
        <v>0</v>
      </c>
      <c r="BZ31" s="4">
        <v>0</v>
      </c>
      <c r="CA31" s="4">
        <v>0</v>
      </c>
      <c r="CB31" s="4">
        <v>0</v>
      </c>
      <c r="CC31" s="4">
        <v>0</v>
      </c>
      <c r="CD31" s="4">
        <v>0</v>
      </c>
      <c r="CE31" s="4">
        <v>0</v>
      </c>
      <c r="CF31" s="4">
        <v>0</v>
      </c>
      <c r="CG31" s="4">
        <v>0</v>
      </c>
      <c r="CH31" s="4">
        <v>0</v>
      </c>
      <c r="CI31" s="4">
        <v>0</v>
      </c>
      <c r="CJ31" s="4">
        <v>0</v>
      </c>
      <c r="CK31" s="4">
        <v>0</v>
      </c>
      <c r="CL31" s="4">
        <v>0</v>
      </c>
      <c r="CM31" s="4">
        <v>0</v>
      </c>
      <c r="CN31" s="4">
        <v>0</v>
      </c>
      <c r="CO31" s="5">
        <f t="shared" si="30"/>
        <v>0</v>
      </c>
      <c r="CP31" s="5">
        <f t="shared" si="31"/>
        <v>0</v>
      </c>
      <c r="CQ31" s="4">
        <v>0</v>
      </c>
      <c r="CR31" s="4">
        <v>0</v>
      </c>
      <c r="CS31" s="4">
        <v>0</v>
      </c>
      <c r="CT31" s="4">
        <v>0</v>
      </c>
      <c r="CU31" s="5">
        <f t="shared" si="32"/>
        <v>0</v>
      </c>
      <c r="CV31" s="5">
        <f t="shared" si="33"/>
        <v>0</v>
      </c>
      <c r="CW31" s="4">
        <v>0</v>
      </c>
      <c r="CX31" s="4">
        <v>0</v>
      </c>
      <c r="CY31" s="4">
        <v>0</v>
      </c>
      <c r="CZ31" s="4">
        <v>0</v>
      </c>
      <c r="DA31" s="11">
        <f t="shared" si="0"/>
        <v>198750.2</v>
      </c>
      <c r="DB31" s="11">
        <f t="shared" si="1"/>
        <v>177217.90000000002</v>
      </c>
      <c r="DC31" s="29"/>
      <c r="DD31" s="30"/>
      <c r="DE31" s="19">
        <v>0</v>
      </c>
      <c r="DF31" s="28"/>
      <c r="DG31" s="28"/>
      <c r="DH31" s="28"/>
    </row>
    <row r="32" spans="1:112" ht="12.75" customHeight="1" x14ac:dyDescent="0.25">
      <c r="A32" s="3">
        <v>21</v>
      </c>
      <c r="B32" s="2" t="s">
        <v>22</v>
      </c>
      <c r="C32" s="18">
        <f t="shared" si="2"/>
        <v>0</v>
      </c>
      <c r="D32" s="18">
        <f t="shared" si="3"/>
        <v>0</v>
      </c>
      <c r="E32" s="4">
        <v>0</v>
      </c>
      <c r="F32" s="4">
        <v>0</v>
      </c>
      <c r="G32" s="4">
        <v>0</v>
      </c>
      <c r="H32" s="4">
        <v>0</v>
      </c>
      <c r="I32" s="5">
        <f t="shared" si="4"/>
        <v>0</v>
      </c>
      <c r="J32" s="5">
        <f t="shared" si="5"/>
        <v>0</v>
      </c>
      <c r="K32" s="5">
        <f t="shared" si="6"/>
        <v>0</v>
      </c>
      <c r="L32" s="5">
        <f t="shared" si="7"/>
        <v>0</v>
      </c>
      <c r="M32" s="4">
        <v>0</v>
      </c>
      <c r="N32" s="4">
        <v>0</v>
      </c>
      <c r="O32" s="4">
        <v>0</v>
      </c>
      <c r="P32" s="4">
        <v>0</v>
      </c>
      <c r="Q32" s="4">
        <v>0</v>
      </c>
      <c r="R32" s="4">
        <v>0</v>
      </c>
      <c r="S32" s="4">
        <v>0</v>
      </c>
      <c r="T32" s="4">
        <v>0</v>
      </c>
      <c r="U32" s="5">
        <f t="shared" si="8"/>
        <v>0</v>
      </c>
      <c r="V32" s="5">
        <f t="shared" si="9"/>
        <v>0</v>
      </c>
      <c r="W32" s="5">
        <v>0</v>
      </c>
      <c r="X32" s="4">
        <v>0</v>
      </c>
      <c r="Y32" s="4">
        <v>0</v>
      </c>
      <c r="Z32" s="4">
        <v>0</v>
      </c>
      <c r="AA32" s="5">
        <f t="shared" si="10"/>
        <v>202875.6</v>
      </c>
      <c r="AB32" s="5">
        <f t="shared" si="11"/>
        <v>197565.7</v>
      </c>
      <c r="AC32" s="5">
        <f t="shared" si="12"/>
        <v>0</v>
      </c>
      <c r="AD32" s="5">
        <f t="shared" si="13"/>
        <v>0</v>
      </c>
      <c r="AE32" s="4">
        <v>0</v>
      </c>
      <c r="AF32" s="4">
        <v>0</v>
      </c>
      <c r="AG32" s="4">
        <v>0</v>
      </c>
      <c r="AH32" s="4">
        <v>0</v>
      </c>
      <c r="AI32" s="5">
        <f t="shared" si="14"/>
        <v>6831.9999999999991</v>
      </c>
      <c r="AJ32" s="5">
        <f t="shared" si="15"/>
        <v>6831.9999999999991</v>
      </c>
      <c r="AK32" s="4">
        <v>0</v>
      </c>
      <c r="AL32" s="4">
        <v>0</v>
      </c>
      <c r="AM32" s="4">
        <v>3517.1</v>
      </c>
      <c r="AN32" s="4">
        <v>3517.1</v>
      </c>
      <c r="AO32" s="4">
        <v>2248.6999999999998</v>
      </c>
      <c r="AP32" s="4">
        <v>2248.6999999999998</v>
      </c>
      <c r="AQ32" s="4">
        <v>1066.2</v>
      </c>
      <c r="AR32" s="4">
        <v>1066.2</v>
      </c>
      <c r="AS32" s="5">
        <f t="shared" si="16"/>
        <v>196043.6</v>
      </c>
      <c r="AT32" s="5">
        <f t="shared" si="17"/>
        <v>190733.7</v>
      </c>
      <c r="AU32" s="4">
        <v>0</v>
      </c>
      <c r="AV32" s="4">
        <v>0</v>
      </c>
      <c r="AW32" s="4">
        <v>0</v>
      </c>
      <c r="AX32" s="4">
        <v>0</v>
      </c>
      <c r="AY32" s="4">
        <v>196043.6</v>
      </c>
      <c r="AZ32" s="4">
        <v>190733.7</v>
      </c>
      <c r="BA32" s="5">
        <f t="shared" si="18"/>
        <v>0</v>
      </c>
      <c r="BB32" s="5">
        <f t="shared" si="19"/>
        <v>0</v>
      </c>
      <c r="BC32" s="5">
        <f t="shared" si="20"/>
        <v>0</v>
      </c>
      <c r="BD32" s="5">
        <f t="shared" si="21"/>
        <v>0</v>
      </c>
      <c r="BE32" s="4">
        <v>0</v>
      </c>
      <c r="BF32" s="4">
        <v>0</v>
      </c>
      <c r="BG32" s="5">
        <f t="shared" si="22"/>
        <v>0</v>
      </c>
      <c r="BH32" s="5">
        <f t="shared" si="23"/>
        <v>0</v>
      </c>
      <c r="BI32" s="4">
        <v>0</v>
      </c>
      <c r="BJ32" s="4">
        <v>0</v>
      </c>
      <c r="BK32" s="4">
        <v>0</v>
      </c>
      <c r="BL32" s="4">
        <v>0</v>
      </c>
      <c r="BM32" s="5">
        <f t="shared" si="24"/>
        <v>3124.8999999999996</v>
      </c>
      <c r="BN32" s="5">
        <f t="shared" si="25"/>
        <v>3124.8999999999996</v>
      </c>
      <c r="BO32" s="4">
        <v>2415.1999999999998</v>
      </c>
      <c r="BP32" s="4">
        <v>2415.1999999999998</v>
      </c>
      <c r="BQ32" s="4">
        <v>709.7</v>
      </c>
      <c r="BR32" s="4">
        <v>709.7</v>
      </c>
      <c r="BS32" s="5">
        <f t="shared" si="26"/>
        <v>50</v>
      </c>
      <c r="BT32" s="5">
        <f t="shared" si="27"/>
        <v>50</v>
      </c>
      <c r="BU32" s="5">
        <f t="shared" si="28"/>
        <v>50</v>
      </c>
      <c r="BV32" s="5">
        <f t="shared" si="29"/>
        <v>50</v>
      </c>
      <c r="BW32" s="4">
        <v>0</v>
      </c>
      <c r="BX32" s="4">
        <v>0</v>
      </c>
      <c r="BY32" s="4">
        <v>0</v>
      </c>
      <c r="BZ32" s="4">
        <v>0</v>
      </c>
      <c r="CA32" s="4">
        <v>0</v>
      </c>
      <c r="CB32" s="4">
        <v>0</v>
      </c>
      <c r="CC32" s="4">
        <v>0</v>
      </c>
      <c r="CD32" s="4">
        <v>0</v>
      </c>
      <c r="CE32" s="4">
        <v>0</v>
      </c>
      <c r="CF32" s="4">
        <v>0</v>
      </c>
      <c r="CG32" s="4">
        <v>0</v>
      </c>
      <c r="CH32" s="4">
        <v>0</v>
      </c>
      <c r="CI32" s="4">
        <v>0</v>
      </c>
      <c r="CJ32" s="4">
        <v>0</v>
      </c>
      <c r="CK32" s="4">
        <v>0</v>
      </c>
      <c r="CL32" s="4">
        <v>0</v>
      </c>
      <c r="CM32" s="4">
        <v>50</v>
      </c>
      <c r="CN32" s="4">
        <v>50</v>
      </c>
      <c r="CO32" s="5">
        <f t="shared" si="30"/>
        <v>0</v>
      </c>
      <c r="CP32" s="5">
        <f t="shared" si="31"/>
        <v>0</v>
      </c>
      <c r="CQ32" s="4">
        <v>0</v>
      </c>
      <c r="CR32" s="4">
        <v>0</v>
      </c>
      <c r="CS32" s="4">
        <v>0</v>
      </c>
      <c r="CT32" s="4">
        <v>0</v>
      </c>
      <c r="CU32" s="5">
        <f t="shared" si="32"/>
        <v>0</v>
      </c>
      <c r="CV32" s="5">
        <f t="shared" si="33"/>
        <v>0</v>
      </c>
      <c r="CW32" s="4">
        <v>0</v>
      </c>
      <c r="CX32" s="4">
        <v>0</v>
      </c>
      <c r="CY32" s="4">
        <v>0</v>
      </c>
      <c r="CZ32" s="4">
        <v>0</v>
      </c>
      <c r="DA32" s="11">
        <f t="shared" si="0"/>
        <v>206050.5</v>
      </c>
      <c r="DB32" s="11">
        <f t="shared" si="1"/>
        <v>200740.6</v>
      </c>
      <c r="DC32" s="29"/>
      <c r="DD32" s="30"/>
      <c r="DE32" s="19">
        <v>0</v>
      </c>
      <c r="DF32" s="28"/>
      <c r="DG32" s="28"/>
      <c r="DH32" s="28"/>
    </row>
    <row r="33" spans="1:112" ht="12.75" customHeight="1" thickBot="1" x14ac:dyDescent="0.3">
      <c r="A33" s="3">
        <v>22</v>
      </c>
      <c r="B33" s="2" t="s">
        <v>20</v>
      </c>
      <c r="C33" s="18">
        <f t="shared" si="2"/>
        <v>0</v>
      </c>
      <c r="D33" s="18">
        <f t="shared" si="3"/>
        <v>0</v>
      </c>
      <c r="E33" s="4">
        <v>0</v>
      </c>
      <c r="F33" s="4">
        <v>0</v>
      </c>
      <c r="G33" s="4">
        <v>0</v>
      </c>
      <c r="H33" s="4">
        <v>0</v>
      </c>
      <c r="I33" s="5">
        <f t="shared" si="4"/>
        <v>103361.60000000001</v>
      </c>
      <c r="J33" s="5">
        <f t="shared" si="5"/>
        <v>64945.5</v>
      </c>
      <c r="K33" s="5">
        <f t="shared" si="6"/>
        <v>103361.60000000001</v>
      </c>
      <c r="L33" s="5">
        <f t="shared" si="7"/>
        <v>64945.5</v>
      </c>
      <c r="M33" s="4">
        <v>0</v>
      </c>
      <c r="N33" s="4">
        <v>0</v>
      </c>
      <c r="O33" s="4">
        <v>0</v>
      </c>
      <c r="P33" s="4">
        <v>0</v>
      </c>
      <c r="Q33" s="4">
        <v>103361.60000000001</v>
      </c>
      <c r="R33" s="4">
        <v>64945.5</v>
      </c>
      <c r="S33" s="4">
        <v>0</v>
      </c>
      <c r="T33" s="4">
        <v>0</v>
      </c>
      <c r="U33" s="5">
        <f t="shared" si="8"/>
        <v>0</v>
      </c>
      <c r="V33" s="5">
        <f t="shared" si="9"/>
        <v>0</v>
      </c>
      <c r="W33" s="5">
        <v>0</v>
      </c>
      <c r="X33" s="4">
        <v>0</v>
      </c>
      <c r="Y33" s="4">
        <v>0</v>
      </c>
      <c r="Z33" s="4">
        <v>0</v>
      </c>
      <c r="AA33" s="5">
        <f t="shared" si="10"/>
        <v>560569.59999999998</v>
      </c>
      <c r="AB33" s="5">
        <f t="shared" si="11"/>
        <v>398161.10000000003</v>
      </c>
      <c r="AC33" s="5">
        <f t="shared" si="12"/>
        <v>0</v>
      </c>
      <c r="AD33" s="5">
        <f t="shared" si="13"/>
        <v>0</v>
      </c>
      <c r="AE33" s="4">
        <v>0</v>
      </c>
      <c r="AF33" s="4">
        <v>0</v>
      </c>
      <c r="AG33" s="4">
        <v>0</v>
      </c>
      <c r="AH33" s="4">
        <v>0</v>
      </c>
      <c r="AI33" s="5">
        <f t="shared" si="14"/>
        <v>22601.9</v>
      </c>
      <c r="AJ33" s="5">
        <f t="shared" si="15"/>
        <v>22601.9</v>
      </c>
      <c r="AK33" s="4">
        <v>0</v>
      </c>
      <c r="AL33" s="4">
        <v>0</v>
      </c>
      <c r="AM33" s="4">
        <v>7191</v>
      </c>
      <c r="AN33" s="4">
        <v>7191</v>
      </c>
      <c r="AO33" s="4">
        <v>4597.5</v>
      </c>
      <c r="AP33" s="4">
        <v>4597.5</v>
      </c>
      <c r="AQ33" s="4">
        <v>10813.4</v>
      </c>
      <c r="AR33" s="4">
        <v>10813.4</v>
      </c>
      <c r="AS33" s="5">
        <f t="shared" si="16"/>
        <v>537967.69999999995</v>
      </c>
      <c r="AT33" s="5">
        <f t="shared" si="17"/>
        <v>375559.2</v>
      </c>
      <c r="AU33" s="4">
        <v>73651.7</v>
      </c>
      <c r="AV33" s="4">
        <f>9628.4</f>
        <v>9628.4</v>
      </c>
      <c r="AW33" s="4">
        <v>115198.8</v>
      </c>
      <c r="AX33" s="4">
        <f>17156.3</f>
        <v>17156.3</v>
      </c>
      <c r="AY33" s="4">
        <v>349117.2</v>
      </c>
      <c r="AZ33" s="4">
        <v>348774.5</v>
      </c>
      <c r="BA33" s="5">
        <f t="shared" si="18"/>
        <v>0</v>
      </c>
      <c r="BB33" s="5">
        <f t="shared" si="19"/>
        <v>0</v>
      </c>
      <c r="BC33" s="5">
        <f t="shared" si="20"/>
        <v>0</v>
      </c>
      <c r="BD33" s="5">
        <f t="shared" si="21"/>
        <v>0</v>
      </c>
      <c r="BE33" s="4">
        <v>0</v>
      </c>
      <c r="BF33" s="4">
        <v>0</v>
      </c>
      <c r="BG33" s="5">
        <f t="shared" si="22"/>
        <v>0</v>
      </c>
      <c r="BH33" s="5">
        <f t="shared" si="23"/>
        <v>0</v>
      </c>
      <c r="BI33" s="4">
        <v>0</v>
      </c>
      <c r="BJ33" s="4">
        <v>0</v>
      </c>
      <c r="BK33" s="4">
        <v>0</v>
      </c>
      <c r="BL33" s="4">
        <v>0</v>
      </c>
      <c r="BM33" s="5">
        <f t="shared" si="24"/>
        <v>2460.2000000000003</v>
      </c>
      <c r="BN33" s="5">
        <f t="shared" si="25"/>
        <v>2443.4</v>
      </c>
      <c r="BO33" s="4">
        <v>2077.4</v>
      </c>
      <c r="BP33" s="4">
        <v>2060.6</v>
      </c>
      <c r="BQ33" s="4">
        <v>382.8</v>
      </c>
      <c r="BR33" s="4">
        <v>382.8</v>
      </c>
      <c r="BS33" s="5">
        <f t="shared" si="26"/>
        <v>0</v>
      </c>
      <c r="BT33" s="5">
        <f t="shared" si="27"/>
        <v>0</v>
      </c>
      <c r="BU33" s="5">
        <f t="shared" si="28"/>
        <v>0</v>
      </c>
      <c r="BV33" s="5">
        <f t="shared" si="29"/>
        <v>0</v>
      </c>
      <c r="BW33" s="4">
        <v>0</v>
      </c>
      <c r="BX33" s="4">
        <v>0</v>
      </c>
      <c r="BY33" s="4">
        <v>0</v>
      </c>
      <c r="BZ33" s="4">
        <v>0</v>
      </c>
      <c r="CA33" s="4">
        <v>0</v>
      </c>
      <c r="CB33" s="4">
        <v>0</v>
      </c>
      <c r="CC33" s="4">
        <v>0</v>
      </c>
      <c r="CD33" s="4">
        <v>0</v>
      </c>
      <c r="CE33" s="4">
        <v>0</v>
      </c>
      <c r="CF33" s="4">
        <v>0</v>
      </c>
      <c r="CG33" s="4">
        <v>0</v>
      </c>
      <c r="CH33" s="4">
        <v>0</v>
      </c>
      <c r="CI33" s="4">
        <v>0</v>
      </c>
      <c r="CJ33" s="4">
        <v>0</v>
      </c>
      <c r="CK33" s="4">
        <v>0</v>
      </c>
      <c r="CL33" s="4">
        <v>0</v>
      </c>
      <c r="CM33" s="4">
        <v>0</v>
      </c>
      <c r="CN33" s="4">
        <v>0</v>
      </c>
      <c r="CO33" s="5">
        <f t="shared" si="30"/>
        <v>0</v>
      </c>
      <c r="CP33" s="5">
        <f t="shared" si="31"/>
        <v>0</v>
      </c>
      <c r="CQ33" s="4">
        <v>0</v>
      </c>
      <c r="CR33" s="4">
        <v>0</v>
      </c>
      <c r="CS33" s="4">
        <v>0</v>
      </c>
      <c r="CT33" s="4">
        <v>0</v>
      </c>
      <c r="CU33" s="5">
        <f t="shared" si="32"/>
        <v>0</v>
      </c>
      <c r="CV33" s="5">
        <f t="shared" si="33"/>
        <v>0</v>
      </c>
      <c r="CW33" s="4">
        <v>0</v>
      </c>
      <c r="CX33" s="4">
        <v>0</v>
      </c>
      <c r="CY33" s="4">
        <v>0</v>
      </c>
      <c r="CZ33" s="4">
        <v>0</v>
      </c>
      <c r="DA33" s="11">
        <f t="shared" si="0"/>
        <v>666391.39999999991</v>
      </c>
      <c r="DB33" s="11">
        <f t="shared" si="1"/>
        <v>465550.00000000006</v>
      </c>
      <c r="DC33" s="35"/>
      <c r="DD33" s="36"/>
      <c r="DE33" s="20">
        <v>0</v>
      </c>
      <c r="DF33" s="37"/>
      <c r="DG33" s="37"/>
      <c r="DH33" s="37"/>
    </row>
    <row r="34" spans="1:112" ht="30.75" customHeight="1" x14ac:dyDescent="0.25">
      <c r="A34" s="3"/>
      <c r="B34" s="3" t="s">
        <v>25</v>
      </c>
      <c r="C34" s="18">
        <f t="shared" si="2"/>
        <v>0.1</v>
      </c>
      <c r="D34" s="18">
        <f t="shared" si="3"/>
        <v>0</v>
      </c>
      <c r="E34" s="4">
        <v>0.1</v>
      </c>
      <c r="F34" s="4">
        <v>0</v>
      </c>
      <c r="G34" s="4">
        <v>0</v>
      </c>
      <c r="H34" s="4">
        <v>0</v>
      </c>
      <c r="I34" s="5">
        <f t="shared" si="4"/>
        <v>0</v>
      </c>
      <c r="J34" s="5">
        <f t="shared" si="5"/>
        <v>0</v>
      </c>
      <c r="K34" s="5">
        <f t="shared" si="6"/>
        <v>0</v>
      </c>
      <c r="L34" s="5">
        <f t="shared" si="7"/>
        <v>0</v>
      </c>
      <c r="M34" s="4">
        <v>0</v>
      </c>
      <c r="N34" s="4">
        <v>0</v>
      </c>
      <c r="O34" s="4">
        <v>0</v>
      </c>
      <c r="P34" s="4">
        <v>0</v>
      </c>
      <c r="Q34" s="4">
        <v>0</v>
      </c>
      <c r="R34" s="4">
        <v>0</v>
      </c>
      <c r="S34" s="4">
        <v>0</v>
      </c>
      <c r="T34" s="4">
        <v>0</v>
      </c>
      <c r="U34" s="5">
        <f t="shared" si="8"/>
        <v>0</v>
      </c>
      <c r="V34" s="5">
        <f t="shared" si="9"/>
        <v>0</v>
      </c>
      <c r="W34" s="5">
        <v>0</v>
      </c>
      <c r="X34" s="4">
        <v>0</v>
      </c>
      <c r="Y34" s="4">
        <v>0</v>
      </c>
      <c r="Z34" s="4">
        <v>0</v>
      </c>
      <c r="AA34" s="5">
        <f t="shared" si="10"/>
        <v>0</v>
      </c>
      <c r="AB34" s="5">
        <f t="shared" si="11"/>
        <v>0</v>
      </c>
      <c r="AC34" s="5">
        <f t="shared" si="12"/>
        <v>0</v>
      </c>
      <c r="AD34" s="5">
        <f t="shared" si="13"/>
        <v>0</v>
      </c>
      <c r="AE34" s="4">
        <v>0</v>
      </c>
      <c r="AF34" s="4">
        <v>0</v>
      </c>
      <c r="AG34" s="4">
        <v>0</v>
      </c>
      <c r="AH34" s="4">
        <v>0</v>
      </c>
      <c r="AI34" s="5">
        <f t="shared" si="14"/>
        <v>0</v>
      </c>
      <c r="AJ34" s="5">
        <f t="shared" si="15"/>
        <v>0</v>
      </c>
      <c r="AK34" s="4">
        <v>0</v>
      </c>
      <c r="AL34" s="4">
        <v>0</v>
      </c>
      <c r="AM34" s="4">
        <v>0</v>
      </c>
      <c r="AN34" s="4">
        <v>0</v>
      </c>
      <c r="AO34" s="4">
        <v>0</v>
      </c>
      <c r="AP34" s="4">
        <v>0</v>
      </c>
      <c r="AQ34" s="4">
        <v>0</v>
      </c>
      <c r="AR34" s="4">
        <v>0</v>
      </c>
      <c r="AS34" s="5">
        <f t="shared" si="16"/>
        <v>0</v>
      </c>
      <c r="AT34" s="5">
        <f t="shared" si="17"/>
        <v>0</v>
      </c>
      <c r="AU34" s="4">
        <v>0</v>
      </c>
      <c r="AV34" s="4">
        <v>0</v>
      </c>
      <c r="AW34" s="4">
        <v>0</v>
      </c>
      <c r="AX34" s="4">
        <v>0</v>
      </c>
      <c r="AY34" s="4">
        <v>0</v>
      </c>
      <c r="AZ34" s="4">
        <v>0</v>
      </c>
      <c r="BA34" s="5">
        <f t="shared" si="18"/>
        <v>0</v>
      </c>
      <c r="BB34" s="5">
        <f t="shared" si="19"/>
        <v>0</v>
      </c>
      <c r="BC34" s="5">
        <f t="shared" si="20"/>
        <v>0</v>
      </c>
      <c r="BD34" s="5">
        <f t="shared" si="21"/>
        <v>0</v>
      </c>
      <c r="BE34" s="4">
        <v>0</v>
      </c>
      <c r="BF34" s="4">
        <v>0</v>
      </c>
      <c r="BG34" s="5">
        <f t="shared" si="22"/>
        <v>0</v>
      </c>
      <c r="BH34" s="5">
        <f t="shared" si="23"/>
        <v>0</v>
      </c>
      <c r="BI34" s="4">
        <v>0</v>
      </c>
      <c r="BJ34" s="4">
        <v>0</v>
      </c>
      <c r="BK34" s="4">
        <v>0</v>
      </c>
      <c r="BL34" s="4">
        <v>0</v>
      </c>
      <c r="BM34" s="5">
        <f t="shared" si="24"/>
        <v>0</v>
      </c>
      <c r="BN34" s="5">
        <f t="shared" si="25"/>
        <v>0</v>
      </c>
      <c r="BO34" s="4">
        <v>0</v>
      </c>
      <c r="BP34" s="4">
        <v>0</v>
      </c>
      <c r="BQ34" s="4">
        <v>0</v>
      </c>
      <c r="BR34" s="4">
        <v>0</v>
      </c>
      <c r="BS34" s="5">
        <f t="shared" si="26"/>
        <v>0</v>
      </c>
      <c r="BT34" s="5">
        <f t="shared" si="27"/>
        <v>0</v>
      </c>
      <c r="BU34" s="5">
        <f t="shared" si="28"/>
        <v>0</v>
      </c>
      <c r="BV34" s="5">
        <f t="shared" si="29"/>
        <v>0</v>
      </c>
      <c r="BW34" s="4">
        <v>0</v>
      </c>
      <c r="BX34" s="4">
        <v>0</v>
      </c>
      <c r="BY34" s="4">
        <v>0</v>
      </c>
      <c r="BZ34" s="4">
        <v>0</v>
      </c>
      <c r="CA34" s="4">
        <v>0</v>
      </c>
      <c r="CB34" s="4">
        <v>0</v>
      </c>
      <c r="CC34" s="4">
        <v>0</v>
      </c>
      <c r="CD34" s="4">
        <v>0</v>
      </c>
      <c r="CE34" s="4">
        <v>0</v>
      </c>
      <c r="CF34" s="4">
        <v>0</v>
      </c>
      <c r="CG34" s="4">
        <v>0</v>
      </c>
      <c r="CH34" s="4">
        <v>0</v>
      </c>
      <c r="CI34" s="4">
        <v>0</v>
      </c>
      <c r="CJ34" s="4">
        <v>0</v>
      </c>
      <c r="CK34" s="4">
        <v>0</v>
      </c>
      <c r="CL34" s="4">
        <v>0</v>
      </c>
      <c r="CM34" s="4">
        <v>0</v>
      </c>
      <c r="CN34" s="4">
        <v>0</v>
      </c>
      <c r="CO34" s="5">
        <f t="shared" si="30"/>
        <v>0</v>
      </c>
      <c r="CP34" s="5">
        <f t="shared" si="31"/>
        <v>0</v>
      </c>
      <c r="CQ34" s="4">
        <v>0</v>
      </c>
      <c r="CR34" s="4">
        <v>0</v>
      </c>
      <c r="CS34" s="4">
        <v>0</v>
      </c>
      <c r="CT34" s="4">
        <v>0</v>
      </c>
      <c r="CU34" s="5">
        <f t="shared" si="32"/>
        <v>0</v>
      </c>
      <c r="CV34" s="5">
        <f t="shared" si="33"/>
        <v>0</v>
      </c>
      <c r="CW34" s="4">
        <v>0</v>
      </c>
      <c r="CX34" s="4">
        <v>0</v>
      </c>
      <c r="CY34" s="4">
        <v>0</v>
      </c>
      <c r="CZ34" s="4">
        <v>0</v>
      </c>
      <c r="DA34" s="11">
        <f t="shared" si="0"/>
        <v>0.1</v>
      </c>
      <c r="DB34" s="11">
        <f t="shared" si="1"/>
        <v>0</v>
      </c>
      <c r="DC34" s="32"/>
      <c r="DD34" s="33"/>
      <c r="DE34" s="21">
        <v>0</v>
      </c>
      <c r="DF34" s="34"/>
      <c r="DG34" s="34"/>
      <c r="DH34" s="34"/>
    </row>
    <row r="35" spans="1:112" s="22" customFormat="1" ht="64.5" customHeight="1" x14ac:dyDescent="0.25">
      <c r="A35" s="6"/>
      <c r="B35" s="6" t="s">
        <v>48</v>
      </c>
      <c r="C35" s="7">
        <f>SUM(C12:C34)</f>
        <v>132876.70000000001</v>
      </c>
      <c r="D35" s="7">
        <f t="shared" ref="D35:CT35" si="34">SUM(D12:D34)</f>
        <v>132876.6</v>
      </c>
      <c r="E35" s="7">
        <f t="shared" si="34"/>
        <v>81054.8</v>
      </c>
      <c r="F35" s="7">
        <f t="shared" si="34"/>
        <v>81054.7</v>
      </c>
      <c r="G35" s="7">
        <f t="shared" si="34"/>
        <v>51821.899999999994</v>
      </c>
      <c r="H35" s="7">
        <f t="shared" si="34"/>
        <v>51821.899999999994</v>
      </c>
      <c r="I35" s="7">
        <f t="shared" si="34"/>
        <v>1476177.5</v>
      </c>
      <c r="J35" s="7">
        <f t="shared" si="34"/>
        <v>589324.9</v>
      </c>
      <c r="K35" s="7">
        <f t="shared" si="34"/>
        <v>1468973.1</v>
      </c>
      <c r="L35" s="7">
        <f t="shared" si="34"/>
        <v>582120.5</v>
      </c>
      <c r="M35" s="7">
        <f t="shared" si="34"/>
        <v>379085.5</v>
      </c>
      <c r="N35" s="7">
        <f t="shared" si="34"/>
        <v>181888.5</v>
      </c>
      <c r="O35" s="7">
        <f t="shared" si="34"/>
        <v>162465.20000000001</v>
      </c>
      <c r="P35" s="7">
        <f t="shared" si="34"/>
        <v>77952.2</v>
      </c>
      <c r="Q35" s="7">
        <f t="shared" si="34"/>
        <v>749509.29999999993</v>
      </c>
      <c r="R35" s="7">
        <f t="shared" si="34"/>
        <v>254722.7</v>
      </c>
      <c r="S35" s="7">
        <f t="shared" si="34"/>
        <v>177913.1</v>
      </c>
      <c r="T35" s="7">
        <f t="shared" si="34"/>
        <v>67557.100000000006</v>
      </c>
      <c r="U35" s="7">
        <f t="shared" si="34"/>
        <v>7204.4</v>
      </c>
      <c r="V35" s="7">
        <f t="shared" si="34"/>
        <v>7204.4</v>
      </c>
      <c r="W35" s="7">
        <f t="shared" si="34"/>
        <v>5043.1000000000004</v>
      </c>
      <c r="X35" s="7">
        <f t="shared" si="34"/>
        <v>5043.1000000000004</v>
      </c>
      <c r="Y35" s="7">
        <f t="shared" si="34"/>
        <v>2161.3000000000002</v>
      </c>
      <c r="Z35" s="7">
        <f t="shared" si="34"/>
        <v>2161.3000000000002</v>
      </c>
      <c r="AA35" s="7">
        <f t="shared" ref="AA35" si="35">SUM(AA12:AA34)</f>
        <v>8201334.1999999993</v>
      </c>
      <c r="AB35" s="7">
        <f t="shared" ref="AB35" si="36">SUM(AB12:AB34)</f>
        <v>6208594.5999999996</v>
      </c>
      <c r="AC35" s="7">
        <f t="shared" ref="AC35" si="37">SUM(AC12:AC34)</f>
        <v>158803.20000000001</v>
      </c>
      <c r="AD35" s="7">
        <f t="shared" ref="AD35" si="38">SUM(AD12:AD34)</f>
        <v>158802.9</v>
      </c>
      <c r="AE35" s="7">
        <f>SUM(AE12:AE34)</f>
        <v>96870</v>
      </c>
      <c r="AF35" s="7">
        <f>SUM(AF12:AF34)</f>
        <v>96869.8</v>
      </c>
      <c r="AG35" s="7">
        <f>SUM(AG12:AG34)</f>
        <v>61933.2</v>
      </c>
      <c r="AH35" s="7">
        <f>SUM(AH12:AH34)</f>
        <v>61933.1</v>
      </c>
      <c r="AI35" s="7">
        <f t="shared" ref="AI35" si="39">SUM(AI12:AI34)</f>
        <v>752747.90000000014</v>
      </c>
      <c r="AJ35" s="7">
        <f t="shared" ref="AJ35" si="40">SUM(AJ12:AJ34)</f>
        <v>640941.30000000005</v>
      </c>
      <c r="AK35" s="7">
        <f t="shared" ref="AK35:AR35" si="41">SUM(AK12:AK34)</f>
        <v>60000</v>
      </c>
      <c r="AL35" s="7">
        <f t="shared" si="41"/>
        <v>4113.1000000000004</v>
      </c>
      <c r="AM35" s="7">
        <f t="shared" si="41"/>
        <v>305121.10000000003</v>
      </c>
      <c r="AN35" s="7">
        <f t="shared" si="41"/>
        <v>305121.2</v>
      </c>
      <c r="AO35" s="7">
        <f t="shared" si="41"/>
        <v>195077.4</v>
      </c>
      <c r="AP35" s="7">
        <f t="shared" si="41"/>
        <v>195077.4</v>
      </c>
      <c r="AQ35" s="7">
        <f t="shared" si="41"/>
        <v>192549.40000000002</v>
      </c>
      <c r="AR35" s="7">
        <f t="shared" si="41"/>
        <v>136629.6</v>
      </c>
      <c r="AS35" s="7">
        <f t="shared" ref="AS35" si="42">SUM(AS12:AS34)</f>
        <v>7289783.1000000006</v>
      </c>
      <c r="AT35" s="7">
        <f t="shared" ref="AT35" si="43">SUM(AT12:AT34)</f>
        <v>5408850.3999999985</v>
      </c>
      <c r="AU35" s="7">
        <f t="shared" ref="AU35:AZ35" si="44">SUM(AU12:AU34)</f>
        <v>723710.2</v>
      </c>
      <c r="AV35" s="7">
        <f t="shared" si="44"/>
        <v>201994.49999999997</v>
      </c>
      <c r="AW35" s="7">
        <f t="shared" si="44"/>
        <v>1150842</v>
      </c>
      <c r="AX35" s="7">
        <f t="shared" si="44"/>
        <v>472023.39999999997</v>
      </c>
      <c r="AY35" s="7">
        <f t="shared" si="44"/>
        <v>5415230.9000000004</v>
      </c>
      <c r="AZ35" s="7">
        <f t="shared" si="44"/>
        <v>4734832.5</v>
      </c>
      <c r="BA35" s="7">
        <f t="shared" ref="BA35" si="45">SUM(BA12:BA34)</f>
        <v>97984.2</v>
      </c>
      <c r="BB35" s="7">
        <f t="shared" ref="BB35" si="46">SUM(BB12:BB34)</f>
        <v>97984.1</v>
      </c>
      <c r="BC35" s="7">
        <f t="shared" ref="BC35" si="47">SUM(BC12:BC34)</f>
        <v>32800</v>
      </c>
      <c r="BD35" s="7">
        <f t="shared" ref="BD35" si="48">SUM(BD12:BD34)</f>
        <v>32800</v>
      </c>
      <c r="BE35" s="7">
        <f>SUM(BE12:BE34)</f>
        <v>32800</v>
      </c>
      <c r="BF35" s="7">
        <f>SUM(BF12:BF34)</f>
        <v>32800</v>
      </c>
      <c r="BG35" s="7">
        <f t="shared" ref="BG35" si="49">SUM(BG12:BG34)</f>
        <v>65184.2</v>
      </c>
      <c r="BH35" s="7">
        <f t="shared" ref="BH35" si="50">SUM(BH12:BH34)</f>
        <v>65184.100000000006</v>
      </c>
      <c r="BI35" s="7">
        <f>SUM(BI12:BI34)</f>
        <v>39762.400000000001</v>
      </c>
      <c r="BJ35" s="7">
        <f>SUM(BJ12:BJ34)</f>
        <v>39762.300000000003</v>
      </c>
      <c r="BK35" s="7">
        <f>SUM(BK12:BK34)</f>
        <v>25421.8</v>
      </c>
      <c r="BL35" s="7">
        <f>SUM(BL12:BL34)</f>
        <v>25421.8</v>
      </c>
      <c r="BM35" s="7">
        <f t="shared" ref="BM35" si="51">SUM(BM12:BM34)</f>
        <v>110500</v>
      </c>
      <c r="BN35" s="7">
        <f t="shared" ref="BN35" si="52">SUM(BN12:BN34)</f>
        <v>110381.49999999999</v>
      </c>
      <c r="BO35" s="7">
        <f>SUM(BO12:BO34)</f>
        <v>98682.699999999983</v>
      </c>
      <c r="BP35" s="7">
        <f>SUM(BP12:BP34)</f>
        <v>98655.299999999988</v>
      </c>
      <c r="BQ35" s="7">
        <f>SUM(BQ12:BQ34)</f>
        <v>11817.3</v>
      </c>
      <c r="BR35" s="7">
        <f>SUM(BR12:BR34)</f>
        <v>11726.199999999999</v>
      </c>
      <c r="BS35" s="7">
        <f t="shared" ref="BS35" si="53">SUM(BS12:BS34)</f>
        <v>631379.60000000009</v>
      </c>
      <c r="BT35" s="7">
        <f t="shared" ref="BT35" si="54">SUM(BT12:BT34)</f>
        <v>543832.70000000007</v>
      </c>
      <c r="BU35" s="7">
        <f t="shared" ref="BU35" si="55">SUM(BU12:BU34)</f>
        <v>602833.30000000005</v>
      </c>
      <c r="BV35" s="7">
        <f t="shared" ref="BV35" si="56">SUM(BV12:BV34)</f>
        <v>515286.40000000008</v>
      </c>
      <c r="BW35" s="7">
        <f t="shared" si="34"/>
        <v>18314.599999999999</v>
      </c>
      <c r="BX35" s="7">
        <f t="shared" si="34"/>
        <v>18314.599999999999</v>
      </c>
      <c r="BY35" s="7">
        <f t="shared" si="34"/>
        <v>7849.1</v>
      </c>
      <c r="BZ35" s="7">
        <f t="shared" si="34"/>
        <v>7849.1</v>
      </c>
      <c r="CA35" s="7">
        <f t="shared" si="34"/>
        <v>160262.20000000001</v>
      </c>
      <c r="CB35" s="7">
        <f t="shared" si="34"/>
        <v>160262.20000000001</v>
      </c>
      <c r="CC35" s="7">
        <f t="shared" si="34"/>
        <v>68683.8</v>
      </c>
      <c r="CD35" s="7">
        <f t="shared" si="34"/>
        <v>68683.8</v>
      </c>
      <c r="CE35" s="7">
        <f t="shared" si="34"/>
        <v>55236.5</v>
      </c>
      <c r="CF35" s="7">
        <f t="shared" si="34"/>
        <v>31810.9</v>
      </c>
      <c r="CG35" s="7">
        <f t="shared" si="34"/>
        <v>35315.1</v>
      </c>
      <c r="CH35" s="7">
        <f t="shared" si="34"/>
        <v>20338.099999999999</v>
      </c>
      <c r="CI35" s="7">
        <f t="shared" si="34"/>
        <v>49448.4</v>
      </c>
      <c r="CJ35" s="7">
        <f t="shared" si="34"/>
        <v>304.2</v>
      </c>
      <c r="CK35" s="7">
        <f t="shared" si="34"/>
        <v>206778.1</v>
      </c>
      <c r="CL35" s="7">
        <f t="shared" si="34"/>
        <v>206778.1</v>
      </c>
      <c r="CM35" s="7">
        <f>SUM(CM12:CM34)</f>
        <v>945.5</v>
      </c>
      <c r="CN35" s="7">
        <f>SUM(CN12:CN34)</f>
        <v>945.4</v>
      </c>
      <c r="CO35" s="7">
        <f t="shared" ref="CO35" si="57">SUM(CO12:CO34)</f>
        <v>28546.299999999996</v>
      </c>
      <c r="CP35" s="7">
        <f t="shared" ref="CP35" si="58">SUM(CP12:CP34)</f>
        <v>28546.299999999996</v>
      </c>
      <c r="CQ35" s="7">
        <f t="shared" si="34"/>
        <v>19981.5</v>
      </c>
      <c r="CR35" s="7">
        <f t="shared" si="34"/>
        <v>19981.5</v>
      </c>
      <c r="CS35" s="7">
        <f t="shared" si="34"/>
        <v>8564.7999999999993</v>
      </c>
      <c r="CT35" s="7">
        <f t="shared" si="34"/>
        <v>8564.7999999999993</v>
      </c>
      <c r="CU35" s="7">
        <f t="shared" ref="CU35" si="59">SUM(CU12:CU34)</f>
        <v>1839956.6</v>
      </c>
      <c r="CV35" s="7">
        <f t="shared" ref="CV35" si="60">SUM(CV12:CV34)</f>
        <v>1793613.1</v>
      </c>
      <c r="CW35" s="7">
        <f t="shared" ref="CW35:DH35" si="61">SUM(CW12:CW34)</f>
        <v>1079000</v>
      </c>
      <c r="CX35" s="7">
        <f t="shared" si="61"/>
        <v>1079000</v>
      </c>
      <c r="CY35" s="7">
        <f t="shared" si="61"/>
        <v>760956.6</v>
      </c>
      <c r="CZ35" s="7">
        <f t="shared" si="61"/>
        <v>714613.1</v>
      </c>
      <c r="DA35" s="7">
        <f t="shared" si="61"/>
        <v>12490208.799999999</v>
      </c>
      <c r="DB35" s="7">
        <f t="shared" si="61"/>
        <v>9476607.5</v>
      </c>
      <c r="DC35" s="7">
        <f t="shared" si="61"/>
        <v>0</v>
      </c>
      <c r="DD35" s="7">
        <f t="shared" si="61"/>
        <v>0</v>
      </c>
      <c r="DE35" s="7">
        <f t="shared" si="61"/>
        <v>0</v>
      </c>
      <c r="DF35" s="7">
        <f t="shared" si="61"/>
        <v>0</v>
      </c>
      <c r="DG35" s="7">
        <f t="shared" si="61"/>
        <v>0</v>
      </c>
      <c r="DH35" s="7">
        <f t="shared" si="61"/>
        <v>0</v>
      </c>
    </row>
    <row r="37" spans="1:112" x14ac:dyDescent="0.25">
      <c r="AB37" s="12">
        <v>6208594.5</v>
      </c>
    </row>
    <row r="38" spans="1:112" x14ac:dyDescent="0.25">
      <c r="AB38" s="23" t="e">
        <f>AB37-#REF!</f>
        <v>#REF!</v>
      </c>
      <c r="DB38" s="23"/>
    </row>
  </sheetData>
  <sortState ref="A1:BV27">
    <sortCondition ref="A4"/>
  </sortState>
  <mergeCells count="168">
    <mergeCell ref="Q1:R1"/>
    <mergeCell ref="P2:R2"/>
    <mergeCell ref="Q7:R7"/>
    <mergeCell ref="Q8:R8"/>
    <mergeCell ref="AY10:AZ10"/>
    <mergeCell ref="BI10:BJ10"/>
    <mergeCell ref="BU8:BV8"/>
    <mergeCell ref="BS7:BV7"/>
    <mergeCell ref="CK7:CT7"/>
    <mergeCell ref="CK8:CN8"/>
    <mergeCell ref="BE10:BF10"/>
    <mergeCell ref="BC8:BF8"/>
    <mergeCell ref="BW10:BX10"/>
    <mergeCell ref="BY10:BZ10"/>
    <mergeCell ref="CE10:CF10"/>
    <mergeCell ref="CG10:CH10"/>
    <mergeCell ref="CQ10:CR10"/>
    <mergeCell ref="CS10:CT10"/>
    <mergeCell ref="CM10:CN10"/>
    <mergeCell ref="BW9:BZ9"/>
    <mergeCell ref="BW8:CH8"/>
    <mergeCell ref="AG6:AH6"/>
    <mergeCell ref="AI7:AZ7"/>
    <mergeCell ref="BA7:BB7"/>
    <mergeCell ref="C4:N4"/>
    <mergeCell ref="Y10:Z10"/>
    <mergeCell ref="M10:N10"/>
    <mergeCell ref="E8:H8"/>
    <mergeCell ref="E9:H9"/>
    <mergeCell ref="M9:P9"/>
    <mergeCell ref="Q9:R9"/>
    <mergeCell ref="S9:T9"/>
    <mergeCell ref="Q6:R6"/>
    <mergeCell ref="CU7:CX7"/>
    <mergeCell ref="BM7:BR7"/>
    <mergeCell ref="BO8:BP8"/>
    <mergeCell ref="BQ8:BR8"/>
    <mergeCell ref="BS8:BT10"/>
    <mergeCell ref="BU9:BV10"/>
    <mergeCell ref="CO9:CP10"/>
    <mergeCell ref="CO8:CT8"/>
    <mergeCell ref="BG9:BH10"/>
    <mergeCell ref="BG8:BL8"/>
    <mergeCell ref="CU8:CV10"/>
    <mergeCell ref="BW7:CH7"/>
    <mergeCell ref="CI8:CJ8"/>
    <mergeCell ref="CI7:CJ7"/>
    <mergeCell ref="BC7:BL7"/>
    <mergeCell ref="A7:A11"/>
    <mergeCell ref="K8:P8"/>
    <mergeCell ref="I7:P7"/>
    <mergeCell ref="AE9:AF9"/>
    <mergeCell ref="AG9:AH9"/>
    <mergeCell ref="AC8:AF8"/>
    <mergeCell ref="AG8:AH8"/>
    <mergeCell ref="AA7:AF7"/>
    <mergeCell ref="AS8:AV8"/>
    <mergeCell ref="B10:B11"/>
    <mergeCell ref="AI9:AJ10"/>
    <mergeCell ref="AA8:AB10"/>
    <mergeCell ref="AO10:AP10"/>
    <mergeCell ref="AQ10:AR10"/>
    <mergeCell ref="C7:H7"/>
    <mergeCell ref="C8:D10"/>
    <mergeCell ref="E10:F10"/>
    <mergeCell ref="G10:H10"/>
    <mergeCell ref="AE10:AF10"/>
    <mergeCell ref="AG10:AH10"/>
    <mergeCell ref="W10:X10"/>
    <mergeCell ref="S8:T8"/>
    <mergeCell ref="S7:Z7"/>
    <mergeCell ref="AG7:AH7"/>
    <mergeCell ref="DC15:DD15"/>
    <mergeCell ref="DF15:DH15"/>
    <mergeCell ref="DC16:DD16"/>
    <mergeCell ref="DF16:DH16"/>
    <mergeCell ref="I8:J10"/>
    <mergeCell ref="BM8:BN10"/>
    <mergeCell ref="AW8:AZ8"/>
    <mergeCell ref="K9:L10"/>
    <mergeCell ref="DC13:DD13"/>
    <mergeCell ref="DF13:DH13"/>
    <mergeCell ref="DC14:DD14"/>
    <mergeCell ref="DF14:DH14"/>
    <mergeCell ref="U9:V10"/>
    <mergeCell ref="U8:Z8"/>
    <mergeCell ref="AC9:AD10"/>
    <mergeCell ref="CW8:CX8"/>
    <mergeCell ref="AI8:AR8"/>
    <mergeCell ref="BA8:BB10"/>
    <mergeCell ref="AU10:AV10"/>
    <mergeCell ref="AW10:AX10"/>
    <mergeCell ref="BC9:BD10"/>
    <mergeCell ref="BO10:BP10"/>
    <mergeCell ref="BQ10:BR10"/>
    <mergeCell ref="AS9:AT10"/>
    <mergeCell ref="DF31:DH31"/>
    <mergeCell ref="DA7:DB10"/>
    <mergeCell ref="CY9:CZ9"/>
    <mergeCell ref="CY10:CZ10"/>
    <mergeCell ref="DC34:DD34"/>
    <mergeCell ref="DF34:DH34"/>
    <mergeCell ref="DC12:DD12"/>
    <mergeCell ref="DF12:DH12"/>
    <mergeCell ref="DC22:DD22"/>
    <mergeCell ref="DF22:DH22"/>
    <mergeCell ref="DC23:DD23"/>
    <mergeCell ref="DF23:DH23"/>
    <mergeCell ref="CY7:CZ7"/>
    <mergeCell ref="DC32:DD32"/>
    <mergeCell ref="DF32:DH32"/>
    <mergeCell ref="DC33:DD33"/>
    <mergeCell ref="DF33:DH33"/>
    <mergeCell ref="DC24:DD24"/>
    <mergeCell ref="DF24:DH24"/>
    <mergeCell ref="DC25:DD25"/>
    <mergeCell ref="DF25:DH25"/>
    <mergeCell ref="DC26:DD26"/>
    <mergeCell ref="DF26:DH26"/>
    <mergeCell ref="DC27:DD27"/>
    <mergeCell ref="DF27:DH27"/>
    <mergeCell ref="DC28:DD28"/>
    <mergeCell ref="DF28:DH28"/>
    <mergeCell ref="DC29:DD29"/>
    <mergeCell ref="DF29:DH29"/>
    <mergeCell ref="DC30:DD30"/>
    <mergeCell ref="DF30:DH30"/>
    <mergeCell ref="DC31:DD31"/>
    <mergeCell ref="CA9:CD9"/>
    <mergeCell ref="CE9:CH9"/>
    <mergeCell ref="CI9:CJ9"/>
    <mergeCell ref="CK9:CL9"/>
    <mergeCell ref="DC19:DD19"/>
    <mergeCell ref="DF19:DH19"/>
    <mergeCell ref="DC20:DD20"/>
    <mergeCell ref="DF20:DH20"/>
    <mergeCell ref="DC21:DD21"/>
    <mergeCell ref="DF21:DH21"/>
    <mergeCell ref="DC17:DD17"/>
    <mergeCell ref="DF17:DH17"/>
    <mergeCell ref="DC18:DD18"/>
    <mergeCell ref="DF18:DH18"/>
    <mergeCell ref="CA10:CB10"/>
    <mergeCell ref="CC10:CD10"/>
    <mergeCell ref="CY8:CZ8"/>
    <mergeCell ref="CW9:CX9"/>
    <mergeCell ref="CI10:CJ10"/>
    <mergeCell ref="CK10:CL10"/>
    <mergeCell ref="CW10:CX10"/>
    <mergeCell ref="BK10:BL10"/>
    <mergeCell ref="AK10:AL10"/>
    <mergeCell ref="AM10:AN10"/>
    <mergeCell ref="O10:P10"/>
    <mergeCell ref="Q10:R10"/>
    <mergeCell ref="S10:T10"/>
    <mergeCell ref="CQ9:CT9"/>
    <mergeCell ref="CM9:CN9"/>
    <mergeCell ref="AU9:AV9"/>
    <mergeCell ref="AW9:AX9"/>
    <mergeCell ref="AY9:AZ9"/>
    <mergeCell ref="BI9:BL9"/>
    <mergeCell ref="AK9:AL9"/>
    <mergeCell ref="AM9:AP9"/>
    <mergeCell ref="AQ9:AR9"/>
    <mergeCell ref="BE9:BF9"/>
    <mergeCell ref="BO9:BP9"/>
    <mergeCell ref="BQ9:BR9"/>
    <mergeCell ref="W9:Z9"/>
  </mergeCells>
  <pageMargins left="0.15748031496062992" right="0.15748031496062992" top="0.98425196850393704" bottom="0.39370078740157483" header="0.19685039370078741" footer="0.19685039370078741"/>
  <pageSetup paperSize="9" scale="59" firstPageNumber="1598" fitToWidth="0" orientation="landscape" useFirstPageNumber="1" r:id="rId1"/>
  <headerFooter alignWithMargins="0">
    <oddFooter>&amp;R&amp;P</oddFooter>
  </headerFooter>
  <colBreaks count="2" manualBreakCount="2">
    <brk id="18" max="34" man="1"/>
    <brk id="34" max="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регпроекты</vt:lpstr>
      <vt:lpstr>регпроекты!Заголовки_для_печати</vt:lpstr>
      <vt:lpstr>регпроекты!Область_печати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Гаина  Ольга Петровна</dc:creator>
  <cp:lastModifiedBy>Шубная Юлия Петровна</cp:lastModifiedBy>
  <cp:lastPrinted>2020-06-25T09:51:34Z</cp:lastPrinted>
  <dcterms:created xsi:type="dcterms:W3CDTF">2019-10-16T10:29:13Z</dcterms:created>
  <dcterms:modified xsi:type="dcterms:W3CDTF">2020-06-25T09:51:37Z</dcterms:modified>
</cp:coreProperties>
</file>